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28840" documentId="8_{151B4468-43AB-4E30-9942-C477987364E3}" xr6:coauthVersionLast="47" xr6:coauthVersionMax="47" xr10:uidLastSave="{08B03AC6-CF87-4F8A-8189-0EB4AB27FA10}"/>
  <bookViews>
    <workbookView xWindow="-120" yWindow="-120" windowWidth="29040" windowHeight="15720" tabRatio="867" firstSheet="1" activeTab="12" xr2:uid="{00000000-000D-0000-FFFF-FFFF00000000}"/>
  </bookViews>
  <sheets>
    <sheet name="ROUTING" sheetId="1" state="hidden" r:id="rId1"/>
    <sheet name="HOME" sheetId="49" r:id="rId2"/>
    <sheet name="BENGAL" sheetId="43" r:id="rId3"/>
    <sheet name="BURMA" sheetId="47" r:id="rId4"/>
    <sheet name="DOLPHIN" sheetId="48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LANG CO" sheetId="37" r:id="rId13"/>
    <sheet name="ORCHID" sheetId="5" r:id="rId14"/>
    <sheet name=" ORIGAMI" sheetId="7" r:id="rId15"/>
    <sheet name="PERTIWI" sheetId="44" r:id="rId16"/>
    <sheet name="SEAGULL" sheetId="8" r:id="rId17"/>
    <sheet name="NEW JAVA EX 1 &amp; 3" sheetId="4" state="hidden" r:id="rId18"/>
    <sheet name="SEAHORSE" sheetId="32" r:id="rId19"/>
    <sheet name="SHAPLA" sheetId="57" r:id="rId20"/>
    <sheet name="GOLDEN HORN" sheetId="45" r:id="rId21"/>
    <sheet name="ALBATROS" sheetId="14" state="hidden" r:id="rId22"/>
    <sheet name="EMERALD" sheetId="20" r:id="rId23"/>
    <sheet name="GRIFFIN" sheetId="38" state="hidden" r:id="rId24"/>
    <sheet name="NEW KIWI" sheetId="56" state="hidden" r:id="rId25"/>
    <sheet name="JADE EAST" sheetId="10" r:id="rId26"/>
    <sheet name="PHOENIX EAST" sheetId="13" state="hidden" r:id="rId27"/>
    <sheet name="IPANEMA" sheetId="21" state="hidden" r:id="rId28"/>
    <sheet name="SENTOSA SHIKA" sheetId="39" state="hidden" r:id="rId29"/>
    <sheet name="NEW MALACCA EX" sheetId="2" state="hidden" r:id="rId30"/>
    <sheet name="MALYNDO" sheetId="3" state="hidden" r:id="rId31"/>
    <sheet name="IN3" sheetId="36" state="hidden" r:id="rId32"/>
    <sheet name="IA3" sheetId="33" state="hidden" r:id="rId33"/>
    <sheet name="DRAGON" sheetId="9" state="hidden" r:id="rId34"/>
    <sheet name="KAMCHATKA" sheetId="42" state="hidden" r:id="rId35"/>
    <sheet name="LION" sheetId="12" state="hidden" r:id="rId36"/>
    <sheet name="SWAN" sheetId="16" state="hidden" r:id="rId37"/>
    <sheet name="SHOGUN" sheetId="17" state="hidden" r:id="rId38"/>
    <sheet name="AMERICA" sheetId="18" state="hidden" r:id="rId39"/>
    <sheet name="EMPIRE" sheetId="19" state="hidden" r:id="rId40"/>
    <sheet name="LION-JAGUAR" sheetId="15" state="hidden" r:id="rId41"/>
    <sheet name="RELAY SERVICE " sheetId="23" state="hidden" r:id="rId42"/>
    <sheet name="JAGUAR" sheetId="24" state="hidden" r:id="rId43"/>
    <sheet name="INGWE" sheetId="25" state="hidden" r:id="rId44"/>
    <sheet name="AFRICA" sheetId="22" state="hidden" r:id="rId45"/>
    <sheet name="AMERICA E" sheetId="40" state="hidden" r:id="rId46"/>
    <sheet name="INTRA-ASIA NETWORK UPGRADE " sheetId="50" state="hidden" r:id="rId47"/>
    <sheet name="MEKONG SVC" sheetId="28" state="hidden" r:id="rId48"/>
    <sheet name="SILK" sheetId="29" state="hidden" r:id="rId49"/>
    <sheet name="AFRICA EX" sheetId="55" state="hidden" r:id="rId50"/>
    <sheet name="TIGER EAST" sheetId="11" r:id="rId51"/>
    <sheet name="SIHANOUKVILLE" sheetId="58" state="hidden" r:id="rId52"/>
  </sheets>
  <definedNames>
    <definedName name="_xlnm._FilterDatabase" localSheetId="14" hidden="1">' ORIGAMI'!$A$5:$I$6</definedName>
    <definedName name="_xlnm._FilterDatabase" localSheetId="5" hidden="1">'CHINA PORT TERMINAL'!$A$1:$AA$126</definedName>
    <definedName name="_xlnm._FilterDatabase" localSheetId="33" hidden="1">DRAGON!#REF!</definedName>
    <definedName name="_xlnm._FilterDatabase" localSheetId="1" hidden="1">HOME!$A$13:$H$98</definedName>
    <definedName name="_xlnm._FilterDatabase" localSheetId="13" hidden="1">ORCHID!#REF!</definedName>
    <definedName name="_xlnm._FilterDatabase" localSheetId="8" hidden="1">'OUTSIDE FEEDER'!$A$1:$AA$126</definedName>
    <definedName name="_xlnm._FilterDatabase" localSheetId="0" hidden="1">ROUTING!$A$1:$G$28</definedName>
    <definedName name="_xlnm.Print_Area" localSheetId="2">BENGAL!$A$1:$L$227</definedName>
    <definedName name="_xlnm.Print_Area" localSheetId="3">BURMA!$A$1:$L$73</definedName>
    <definedName name="_xlnm.Print_Area" localSheetId="4">DOLPHIN!$A$1:$L$141</definedName>
    <definedName name="_xlnm.Print_Area" localSheetId="1">HOME!$A$2:$H$40</definedName>
    <definedName name="_xlnm.Print_Area" localSheetId="30">MALYNDO!$A$1:$N$40</definedName>
    <definedName name="_xlnm.Print_Area" localSheetId="17">'NEW JAVA EX 1 &amp; 3'!$A$1:$M$280</definedName>
    <definedName name="_xlnm.Print_Area" localSheetId="29">'NEW MALACCA EX'!$A$1:$L$117</definedName>
    <definedName name="_xlnm.Print_Area" localSheetId="13">ORCHID!$A$1:$K$6</definedName>
    <definedName name="_xlnm.Print_Area" localSheetId="15">PERTIWI!$A$1:$K$152</definedName>
    <definedName name="_xlnm.Print_Area" localSheetId="19">SHAPLA!$A$1:$L$148</definedName>
    <definedName name="_xlnm.Print_Area" localSheetId="36">SWAN!$A$1:$N$35</definedName>
    <definedName name="Z_03DD319B_D6A9_4830_871F_6D56EEAA4879_.wvu.FilterData" localSheetId="14" hidden="1">' ORIGAMI'!$A$5:$I$6</definedName>
    <definedName name="Z_03DD319B_D6A9_4830_871F_6D56EEAA4879_.wvu.FilterData" localSheetId="5" hidden="1">'CHINA PORT TERMINAL'!$A$1:$AA$126</definedName>
    <definedName name="Z_03DD319B_D6A9_4830_871F_6D56EEAA4879_.wvu.FilterData" localSheetId="13" hidden="1">ORCHID!#REF!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PrintArea" localSheetId="2" hidden="1">BENGAL!$A$1:$L$227</definedName>
    <definedName name="Z_03DD319B_D6A9_4830_871F_6D56EEAA4879_.wvu.PrintArea" localSheetId="3" hidden="1">BURMA!$A$1:$L$73</definedName>
    <definedName name="Z_03DD319B_D6A9_4830_871F_6D56EEAA4879_.wvu.PrintArea" localSheetId="4" hidden="1">DOLPHIN!$A$1:$L$141</definedName>
    <definedName name="Z_03DD319B_D6A9_4830_871F_6D56EEAA4879_.wvu.PrintArea" localSheetId="1" hidden="1">HOME!$A$2:$H$40</definedName>
    <definedName name="Z_03DD319B_D6A9_4830_871F_6D56EEAA4879_.wvu.PrintArea" localSheetId="30" hidden="1">MALYNDO!$A$1:$N$40</definedName>
    <definedName name="Z_03DD319B_D6A9_4830_871F_6D56EEAA4879_.wvu.PrintArea" localSheetId="17" hidden="1">'NEW JAVA EX 1 &amp; 3'!$A$1:$M$280</definedName>
    <definedName name="Z_03DD319B_D6A9_4830_871F_6D56EEAA4879_.wvu.PrintArea" localSheetId="29" hidden="1">'NEW MALACCA EX'!$A$1:$L$117</definedName>
    <definedName name="Z_03DD319B_D6A9_4830_871F_6D56EEAA4879_.wvu.PrintArea" localSheetId="13" hidden="1">ORCHID!$A$1:$K$6</definedName>
    <definedName name="Z_03DD319B_D6A9_4830_871F_6D56EEAA4879_.wvu.PrintArea" localSheetId="15" hidden="1">PERTIWI!$A$1:$K$152</definedName>
    <definedName name="Z_03DD319B_D6A9_4830_871F_6D56EEAA4879_.wvu.PrintArea" localSheetId="19" hidden="1">SHAPLA!$A$1:$L$148</definedName>
    <definedName name="Z_03DD319B_D6A9_4830_871F_6D56EEAA4879_.wvu.PrintArea" localSheetId="36" hidden="1">SWAN!$A$1:$N$35</definedName>
    <definedName name="Z_03DD319B_D6A9_4830_871F_6D56EEAA4879_.wvu.Rows" localSheetId="20" hidden="1">'GOLDEN HORN'!#REF!,'GOLDEN HORN'!#REF!,'GOLDEN HORN'!#REF!</definedName>
    <definedName name="Z_03DD319B_D6A9_4830_871F_6D56EEAA4879_.wvu.Rows" localSheetId="32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4" hidden="1">KAMCHATKA!$6:$7,KAMCHATKA!#REF!,KAMCHATKA!#REF!</definedName>
    <definedName name="Z_03DD319B_D6A9_4830_871F_6D56EEAA4879_.wvu.Rows" localSheetId="12" hidden="1">'LANG CO'!#REF!</definedName>
    <definedName name="Z_03DD319B_D6A9_4830_871F_6D56EEAA4879_.wvu.Rows" localSheetId="24" hidden="1">'NEW KIWI'!#REF!</definedName>
    <definedName name="Z_03DD319B_D6A9_4830_871F_6D56EEAA4879_.wvu.Rows" localSheetId="0" hidden="1">ROUTING!$13:$14</definedName>
    <definedName name="Z_03DD319B_D6A9_4830_871F_6D56EEAA4879_.wvu.Rows" localSheetId="16" hidden="1">SEAGULL!#REF!,SEAGULL!#REF!,SEAGULL!#REF!</definedName>
    <definedName name="Z_03DD319B_D6A9_4830_871F_6D56EEAA4879_.wvu.Rows" localSheetId="18" hidden="1">SEAHORSE!#REF!,SEAHORSE!#REF!,SEAHORSE!#REF!</definedName>
    <definedName name="Z_03DD319B_D6A9_4830_871F_6D56EEAA4879_.wvu.Rows" localSheetId="7" hidden="1">'THAI (SERVICE CLOSURE)'!$100:$110</definedName>
    <definedName name="Z_081BDD81_EE06_4095_AD37_7E4189D26072_.wvu.FilterData" localSheetId="38" hidden="1">AMERICA!#REF!</definedName>
    <definedName name="Z_081BDD81_EE06_4095_AD37_7E4189D26072_.wvu.FilterData" localSheetId="39" hidden="1">EMPIRE!#REF!</definedName>
    <definedName name="Z_081BDD81_EE06_4095_AD37_7E4189D26072_.wvu.FilterData" localSheetId="13" hidden="1">ORCHID!#REF!</definedName>
    <definedName name="Z_081BDD81_EE06_4095_AD37_7E4189D26072_.wvu.FilterData" localSheetId="0" hidden="1">ROUTING!$A$1:$G$28</definedName>
    <definedName name="Z_081BDD81_EE06_4095_AD37_7E4189D26072_.wvu.PrintArea" localSheetId="2" hidden="1">BENGAL!$A$1:$L$227</definedName>
    <definedName name="Z_081BDD81_EE06_4095_AD37_7E4189D26072_.wvu.PrintArea" localSheetId="3" hidden="1">BURMA!$A$1:$L$73</definedName>
    <definedName name="Z_081BDD81_EE06_4095_AD37_7E4189D26072_.wvu.PrintArea" localSheetId="4" hidden="1">DOLPHIN!$A$1:$L$141</definedName>
    <definedName name="Z_081BDD81_EE06_4095_AD37_7E4189D26072_.wvu.PrintArea" localSheetId="1" hidden="1">HOME!$A$2:$H$40</definedName>
    <definedName name="Z_081BDD81_EE06_4095_AD37_7E4189D26072_.wvu.PrintArea" localSheetId="30" hidden="1">MALYNDO!$A$1:$N$40</definedName>
    <definedName name="Z_081BDD81_EE06_4095_AD37_7E4189D26072_.wvu.PrintArea" localSheetId="17" hidden="1">'NEW JAVA EX 1 &amp; 3'!$A$1:$M$280</definedName>
    <definedName name="Z_081BDD81_EE06_4095_AD37_7E4189D26072_.wvu.PrintArea" localSheetId="29" hidden="1">'NEW MALACCA EX'!$A$1:$L$117</definedName>
    <definedName name="Z_081BDD81_EE06_4095_AD37_7E4189D26072_.wvu.PrintArea" localSheetId="13" hidden="1">ORCHID!$A$1:$K$6</definedName>
    <definedName name="Z_081BDD81_EE06_4095_AD37_7E4189D26072_.wvu.PrintArea" localSheetId="15" hidden="1">PERTIWI!$A$1:$K$152</definedName>
    <definedName name="Z_081BDD81_EE06_4095_AD37_7E4189D26072_.wvu.PrintArea" localSheetId="19" hidden="1">SHAPLA!$A$1:$L$148</definedName>
    <definedName name="Z_081BDD81_EE06_4095_AD37_7E4189D26072_.wvu.PrintArea" localSheetId="36" hidden="1">SWAN!$A$1:$N$35</definedName>
    <definedName name="Z_081BDD81_EE06_4095_AD37_7E4189D26072_.wvu.Rows" localSheetId="0" hidden="1">ROUTING!$13:$14</definedName>
    <definedName name="Z_1BFD2ADD_60C4_4334_9BDE_E3C6DD17BEED_.wvu.FilterData" localSheetId="14" hidden="1">' ORIGAMI'!$A$5:$I$6</definedName>
    <definedName name="Z_1BFD2ADD_60C4_4334_9BDE_E3C6DD17BEED_.wvu.FilterData" localSheetId="5" hidden="1">'CHINA PORT TERMINAL'!$A$1:$AA$126</definedName>
    <definedName name="Z_1BFD2ADD_60C4_4334_9BDE_E3C6DD17BEED_.wvu.FilterData" localSheetId="13" hidden="1">ORCHID!#REF!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PrintArea" localSheetId="2" hidden="1">BENGAL!$A$1:$L$227</definedName>
    <definedName name="Z_1BFD2ADD_60C4_4334_9BDE_E3C6DD17BEED_.wvu.PrintArea" localSheetId="3" hidden="1">BURMA!$A$1:$L$73</definedName>
    <definedName name="Z_1BFD2ADD_60C4_4334_9BDE_E3C6DD17BEED_.wvu.PrintArea" localSheetId="4" hidden="1">DOLPHIN!$A$1:$L$141</definedName>
    <definedName name="Z_1BFD2ADD_60C4_4334_9BDE_E3C6DD17BEED_.wvu.PrintArea" localSheetId="1" hidden="1">HOME!$A$2:$H$40</definedName>
    <definedName name="Z_1BFD2ADD_60C4_4334_9BDE_E3C6DD17BEED_.wvu.PrintArea" localSheetId="30" hidden="1">MALYNDO!$A$1:$N$40</definedName>
    <definedName name="Z_1BFD2ADD_60C4_4334_9BDE_E3C6DD17BEED_.wvu.PrintArea" localSheetId="17" hidden="1">'NEW JAVA EX 1 &amp; 3'!$A$1:$M$280</definedName>
    <definedName name="Z_1BFD2ADD_60C4_4334_9BDE_E3C6DD17BEED_.wvu.PrintArea" localSheetId="29" hidden="1">'NEW MALACCA EX'!$A$1:$L$117</definedName>
    <definedName name="Z_1BFD2ADD_60C4_4334_9BDE_E3C6DD17BEED_.wvu.PrintArea" localSheetId="13" hidden="1">ORCHID!$A$1:$K$6</definedName>
    <definedName name="Z_1BFD2ADD_60C4_4334_9BDE_E3C6DD17BEED_.wvu.PrintArea" localSheetId="15" hidden="1">PERTIWI!$A$1:$K$152</definedName>
    <definedName name="Z_1BFD2ADD_60C4_4334_9BDE_E3C6DD17BEED_.wvu.PrintArea" localSheetId="19" hidden="1">SHAPLA!$A$1:$L$148</definedName>
    <definedName name="Z_1BFD2ADD_60C4_4334_9BDE_E3C6DD17BEED_.wvu.PrintArea" localSheetId="36" hidden="1">SWAN!$A$1:$N$35</definedName>
    <definedName name="Z_1BFD2ADD_60C4_4334_9BDE_E3C6DD17BEED_.wvu.Rows" localSheetId="14" hidden="1">' ORIGAMI'!#REF!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2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4" hidden="1">KAMCHATKA!$6:$7,KAMCHATKA!#REF!,KAMCHATKA!#REF!</definedName>
    <definedName name="Z_1BFD2ADD_60C4_4334_9BDE_E3C6DD17BEED_.wvu.Rows" localSheetId="12" hidden="1">'LANG CO'!#REF!</definedName>
    <definedName name="Z_1BFD2ADD_60C4_4334_9BDE_E3C6DD17BEED_.wvu.Rows" localSheetId="17" hidden="1">'NEW JAVA EX 1 &amp; 3'!#REF!,'NEW JAVA EX 1 &amp; 3'!#REF!</definedName>
    <definedName name="Z_1BFD2ADD_60C4_4334_9BDE_E3C6DD17BEED_.wvu.Rows" localSheetId="24" hidden="1">'NEW KIWI'!#REF!</definedName>
    <definedName name="Z_1BFD2ADD_60C4_4334_9BDE_E3C6DD17BEED_.wvu.Rows" localSheetId="13" hidden="1">ORCHID!#REF!</definedName>
    <definedName name="Z_1BFD2ADD_60C4_4334_9BDE_E3C6DD17BEED_.wvu.Rows" localSheetId="0" hidden="1">ROUTING!$13:$14</definedName>
    <definedName name="Z_1BFD2ADD_60C4_4334_9BDE_E3C6DD17BEED_.wvu.Rows" localSheetId="16" hidden="1">SEAGULL!#REF!,SEAGULL!#REF!,SEAGULL!$237:$237</definedName>
    <definedName name="Z_1BFD2ADD_60C4_4334_9BDE_E3C6DD17BEED_.wvu.Rows" localSheetId="18" hidden="1">SEAHORSE!#REF!,SEAHORSE!#REF!,SEAHORSE!#REF!</definedName>
    <definedName name="Z_1BFD2ADD_60C4_4334_9BDE_E3C6DD17BEED_.wvu.Rows" localSheetId="7" hidden="1">'THAI (SERVICE CLOSURE)'!$100:$110</definedName>
    <definedName name="Z_1ECD3B71_3848_4973_92B4_4B4B149BC657_.wvu.FilterData" localSheetId="5" hidden="1">'CHINA PORT TERMINAL'!$A$1:$AA$126</definedName>
    <definedName name="Z_1ECD3B71_3848_4973_92B4_4B4B149BC657_.wvu.FilterData" localSheetId="13" hidden="1">ORCHID!#REF!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PrintArea" localSheetId="2" hidden="1">BENGAL!$A$1:$L$227</definedName>
    <definedName name="Z_1ECD3B71_3848_4973_92B4_4B4B149BC657_.wvu.PrintArea" localSheetId="3" hidden="1">BURMA!$A$1:$L$73</definedName>
    <definedName name="Z_1ECD3B71_3848_4973_92B4_4B4B149BC657_.wvu.PrintArea" localSheetId="4" hidden="1">DOLPHIN!$A$1:$L$141</definedName>
    <definedName name="Z_1ECD3B71_3848_4973_92B4_4B4B149BC657_.wvu.PrintArea" localSheetId="1" hidden="1">HOME!$A$2:$H$40</definedName>
    <definedName name="Z_1ECD3B71_3848_4973_92B4_4B4B149BC657_.wvu.PrintArea" localSheetId="30" hidden="1">MALYNDO!$A$1:$N$40</definedName>
    <definedName name="Z_1ECD3B71_3848_4973_92B4_4B4B149BC657_.wvu.PrintArea" localSheetId="17" hidden="1">'NEW JAVA EX 1 &amp; 3'!$A$1:$M$280</definedName>
    <definedName name="Z_1ECD3B71_3848_4973_92B4_4B4B149BC657_.wvu.PrintArea" localSheetId="29" hidden="1">'NEW MALACCA EX'!$A$1:$L$117</definedName>
    <definedName name="Z_1ECD3B71_3848_4973_92B4_4B4B149BC657_.wvu.PrintArea" localSheetId="13" hidden="1">ORCHID!$A$1:$K$6</definedName>
    <definedName name="Z_1ECD3B71_3848_4973_92B4_4B4B149BC657_.wvu.PrintArea" localSheetId="15" hidden="1">PERTIWI!$A$1:$K$152</definedName>
    <definedName name="Z_1ECD3B71_3848_4973_92B4_4B4B149BC657_.wvu.PrintArea" localSheetId="19" hidden="1">SHAPLA!$A$1:$L$148</definedName>
    <definedName name="Z_1ECD3B71_3848_4973_92B4_4B4B149BC657_.wvu.PrintArea" localSheetId="36" hidden="1">SWAN!$A$1:$N$35</definedName>
    <definedName name="Z_1ECD3B71_3848_4973_92B4_4B4B149BC657_.wvu.Rows" localSheetId="25" hidden="1">'JADE EAST'!#REF!</definedName>
    <definedName name="Z_1ECD3B71_3848_4973_92B4_4B4B149BC657_.wvu.Rows" localSheetId="12" hidden="1">'LANG CO'!#REF!</definedName>
    <definedName name="Z_1ECD3B71_3848_4973_92B4_4B4B149BC657_.wvu.Rows" localSheetId="35" hidden="1">LION!#REF!</definedName>
    <definedName name="Z_1ECD3B71_3848_4973_92B4_4B4B149BC657_.wvu.Rows" localSheetId="40" hidden="1">'LION-JAGUAR'!#REF!</definedName>
    <definedName name="Z_1ECD3B71_3848_4973_92B4_4B4B149BC657_.wvu.Rows" localSheetId="17" hidden="1">'NEW JAVA EX 1 &amp; 3'!#REF!</definedName>
    <definedName name="Z_1ECD3B71_3848_4973_92B4_4B4B149BC657_.wvu.Rows" localSheetId="24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38" hidden="1">AMERICA!#REF!</definedName>
    <definedName name="Z_22B9931B_8CC1_495D_8ABF_4367F34C0DA0_.wvu.FilterData" localSheetId="39" hidden="1">EMPIRE!#REF!</definedName>
    <definedName name="Z_22B9931B_8CC1_495D_8ABF_4367F34C0DA0_.wvu.FilterData" localSheetId="13" hidden="1">ORCHID!#REF!</definedName>
    <definedName name="Z_2EFCC4AA_DFFF_400E_B34F_BF7B9FA2A1FF_.wvu.FilterData" localSheetId="5" hidden="1">'CHINA PORT TERMINAL'!$A$1:$I$126</definedName>
    <definedName name="Z_2EFCC4AA_DFFF_400E_B34F_BF7B9FA2A1FF_.wvu.FilterData" localSheetId="13" hidden="1">ORCHID!#REF!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PrintArea" localSheetId="2" hidden="1">BENGAL!$A$1:$L$227</definedName>
    <definedName name="Z_2EFCC4AA_DFFF_400E_B34F_BF7B9FA2A1FF_.wvu.PrintArea" localSheetId="3" hidden="1">BURMA!$A$1:$L$73</definedName>
    <definedName name="Z_2EFCC4AA_DFFF_400E_B34F_BF7B9FA2A1FF_.wvu.PrintArea" localSheetId="4" hidden="1">DOLPHIN!$A$1:$L$141</definedName>
    <definedName name="Z_2EFCC4AA_DFFF_400E_B34F_BF7B9FA2A1FF_.wvu.PrintArea" localSheetId="1" hidden="1">HOME!$A$2:$H$40</definedName>
    <definedName name="Z_2EFCC4AA_DFFF_400E_B34F_BF7B9FA2A1FF_.wvu.PrintArea" localSheetId="30" hidden="1">MALYNDO!$A$1:$N$40</definedName>
    <definedName name="Z_2EFCC4AA_DFFF_400E_B34F_BF7B9FA2A1FF_.wvu.PrintArea" localSheetId="17" hidden="1">'NEW JAVA EX 1 &amp; 3'!$A$1:$M$280</definedName>
    <definedName name="Z_2EFCC4AA_DFFF_400E_B34F_BF7B9FA2A1FF_.wvu.PrintArea" localSheetId="29" hidden="1">'NEW MALACCA EX'!$A$1:$L$117</definedName>
    <definedName name="Z_2EFCC4AA_DFFF_400E_B34F_BF7B9FA2A1FF_.wvu.PrintArea" localSheetId="13" hidden="1">ORCHID!$A$1:$K$6</definedName>
    <definedName name="Z_2EFCC4AA_DFFF_400E_B34F_BF7B9FA2A1FF_.wvu.PrintArea" localSheetId="15" hidden="1">PERTIWI!$A$1:$K$152</definedName>
    <definedName name="Z_2EFCC4AA_DFFF_400E_B34F_BF7B9FA2A1FF_.wvu.PrintArea" localSheetId="19" hidden="1">SHAPLA!$A$1:$L$148</definedName>
    <definedName name="Z_2EFCC4AA_DFFF_400E_B34F_BF7B9FA2A1FF_.wvu.PrintArea" localSheetId="36" hidden="1">SWAN!$A$1:$N$35</definedName>
    <definedName name="Z_2EFCC4AA_DFFF_400E_B34F_BF7B9FA2A1FF_.wvu.Rows" localSheetId="38" hidden="1">AMERICA!#REF!</definedName>
    <definedName name="Z_2EFCC4AA_DFFF_400E_B34F_BF7B9FA2A1FF_.wvu.Rows" localSheetId="0" hidden="1">ROUTING!$13:$14</definedName>
    <definedName name="Z_32E39B74_69D7_45CD_A7D0_50BEA0378E58_.wvu.FilterData" localSheetId="33" hidden="1">DRAGON!#REF!</definedName>
    <definedName name="Z_32E39B74_69D7_45CD_A7D0_50BEA0378E58_.wvu.FilterData" localSheetId="13" hidden="1">ORCHID!#REF!</definedName>
    <definedName name="Z_32E39B74_69D7_45CD_A7D0_50BEA0378E58_.wvu.FilterData" localSheetId="0" hidden="1">ROUTING!$A$1:$G$28</definedName>
    <definedName name="Z_32E39B74_69D7_45CD_A7D0_50BEA0378E58_.wvu.PrintArea" localSheetId="2" hidden="1">BENGAL!$A$1:$L$227</definedName>
    <definedName name="Z_32E39B74_69D7_45CD_A7D0_50BEA0378E58_.wvu.PrintArea" localSheetId="3" hidden="1">BURMA!$A$1:$L$73</definedName>
    <definedName name="Z_32E39B74_69D7_45CD_A7D0_50BEA0378E58_.wvu.PrintArea" localSheetId="4" hidden="1">DOLPHIN!$A$1:$L$141</definedName>
    <definedName name="Z_32E39B74_69D7_45CD_A7D0_50BEA0378E58_.wvu.PrintArea" localSheetId="1" hidden="1">HOME!$A$2:$H$40</definedName>
    <definedName name="Z_32E39B74_69D7_45CD_A7D0_50BEA0378E58_.wvu.PrintArea" localSheetId="30" hidden="1">MALYNDO!$A$1:$N$40</definedName>
    <definedName name="Z_32E39B74_69D7_45CD_A7D0_50BEA0378E58_.wvu.PrintArea" localSheetId="17" hidden="1">'NEW JAVA EX 1 &amp; 3'!$A$1:$M$281</definedName>
    <definedName name="Z_32E39B74_69D7_45CD_A7D0_50BEA0378E58_.wvu.PrintArea" localSheetId="29" hidden="1">'NEW MALACCA EX'!$A$1:$L$117</definedName>
    <definedName name="Z_32E39B74_69D7_45CD_A7D0_50BEA0378E58_.wvu.PrintArea" localSheetId="13" hidden="1">ORCHID!$A$1:$K$6</definedName>
    <definedName name="Z_32E39B74_69D7_45CD_A7D0_50BEA0378E58_.wvu.PrintArea" localSheetId="15" hidden="1">PERTIWI!$A$1:$K$152</definedName>
    <definedName name="Z_32E39B74_69D7_45CD_A7D0_50BEA0378E58_.wvu.PrintArea" localSheetId="19" hidden="1">SHAPLA!$A$1:$L$148</definedName>
    <definedName name="Z_32E39B74_69D7_45CD_A7D0_50BEA0378E58_.wvu.PrintArea" localSheetId="36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3" hidden="1">ORCHID!#REF!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PrintArea" localSheetId="2" hidden="1">BENGAL!$A$1:$L$227</definedName>
    <definedName name="Z_3485952D_0C31_4884_9EDF_552F3D1B124B_.wvu.PrintArea" localSheetId="3" hidden="1">BURMA!$A$1:$L$73</definedName>
    <definedName name="Z_3485952D_0C31_4884_9EDF_552F3D1B124B_.wvu.PrintArea" localSheetId="4" hidden="1">DOLPHIN!$A$1:$L$141</definedName>
    <definedName name="Z_3485952D_0C31_4884_9EDF_552F3D1B124B_.wvu.PrintArea" localSheetId="1" hidden="1">HOME!$A$2:$H$40</definedName>
    <definedName name="Z_3485952D_0C31_4884_9EDF_552F3D1B124B_.wvu.PrintArea" localSheetId="30" hidden="1">MALYNDO!$A$1:$N$40</definedName>
    <definedName name="Z_3485952D_0C31_4884_9EDF_552F3D1B124B_.wvu.PrintArea" localSheetId="17" hidden="1">'NEW JAVA EX 1 &amp; 3'!$A$1:$M$280</definedName>
    <definedName name="Z_3485952D_0C31_4884_9EDF_552F3D1B124B_.wvu.PrintArea" localSheetId="29" hidden="1">'NEW MALACCA EX'!$A$1:$L$117</definedName>
    <definedName name="Z_3485952D_0C31_4884_9EDF_552F3D1B124B_.wvu.PrintArea" localSheetId="13" hidden="1">ORCHID!$A$1:$K$6</definedName>
    <definedName name="Z_3485952D_0C31_4884_9EDF_552F3D1B124B_.wvu.PrintArea" localSheetId="15" hidden="1">PERTIWI!$A$1:$K$152</definedName>
    <definedName name="Z_3485952D_0C31_4884_9EDF_552F3D1B124B_.wvu.PrintArea" localSheetId="19" hidden="1">SHAPLA!$A$1:$L$148</definedName>
    <definedName name="Z_3485952D_0C31_4884_9EDF_552F3D1B124B_.wvu.PrintArea" localSheetId="36" hidden="1">SWAN!$A$1:$N$35</definedName>
    <definedName name="Z_3485952D_0C31_4884_9EDF_552F3D1B124B_.wvu.Rows" localSheetId="0" hidden="1">ROUTING!$13:$14</definedName>
    <definedName name="Z_353A8EAC_2D07_4AFC_B91B_ACF6B1ABF55E_.wvu.FilterData" localSheetId="38" hidden="1">AMERICA!#REF!</definedName>
    <definedName name="Z_353A8EAC_2D07_4AFC_B91B_ACF6B1ABF55E_.wvu.FilterData" localSheetId="33" hidden="1">DRAGON!#REF!</definedName>
    <definedName name="Z_353A8EAC_2D07_4AFC_B91B_ACF6B1ABF55E_.wvu.FilterData" localSheetId="39" hidden="1">EMPIRE!#REF!</definedName>
    <definedName name="Z_353A8EAC_2D07_4AFC_B91B_ACF6B1ABF55E_.wvu.FilterData" localSheetId="13" hidden="1">ORCHID!#REF!</definedName>
    <definedName name="Z_353A8EAC_2D07_4AFC_B91B_ACF6B1ABF55E_.wvu.FilterData" localSheetId="0" hidden="1">ROUTING!$A$1:$G$28</definedName>
    <definedName name="Z_353A8EAC_2D07_4AFC_B91B_ACF6B1ABF55E_.wvu.PrintArea" localSheetId="2" hidden="1">BENGAL!$A$1:$L$227</definedName>
    <definedName name="Z_353A8EAC_2D07_4AFC_B91B_ACF6B1ABF55E_.wvu.PrintArea" localSheetId="3" hidden="1">BURMA!$A$1:$L$73</definedName>
    <definedName name="Z_353A8EAC_2D07_4AFC_B91B_ACF6B1ABF55E_.wvu.PrintArea" localSheetId="4" hidden="1">DOLPHIN!$A$1:$L$141</definedName>
    <definedName name="Z_353A8EAC_2D07_4AFC_B91B_ACF6B1ABF55E_.wvu.PrintArea" localSheetId="1" hidden="1">HOME!$A$2:$H$40</definedName>
    <definedName name="Z_353A8EAC_2D07_4AFC_B91B_ACF6B1ABF55E_.wvu.PrintArea" localSheetId="30" hidden="1">MALYNDO!$A$1:$N$40</definedName>
    <definedName name="Z_353A8EAC_2D07_4AFC_B91B_ACF6B1ABF55E_.wvu.PrintArea" localSheetId="17" hidden="1">'NEW JAVA EX 1 &amp; 3'!$A$1:$M$281</definedName>
    <definedName name="Z_353A8EAC_2D07_4AFC_B91B_ACF6B1ABF55E_.wvu.PrintArea" localSheetId="29" hidden="1">'NEW MALACCA EX'!$A$1:$L$117</definedName>
    <definedName name="Z_353A8EAC_2D07_4AFC_B91B_ACF6B1ABF55E_.wvu.PrintArea" localSheetId="13" hidden="1">ORCHID!$A$1:$K$6</definedName>
    <definedName name="Z_353A8EAC_2D07_4AFC_B91B_ACF6B1ABF55E_.wvu.PrintArea" localSheetId="15" hidden="1">PERTIWI!$A$1:$K$152</definedName>
    <definedName name="Z_353A8EAC_2D07_4AFC_B91B_ACF6B1ABF55E_.wvu.PrintArea" localSheetId="19" hidden="1">SHAPLA!$A$1:$L$148</definedName>
    <definedName name="Z_353A8EAC_2D07_4AFC_B91B_ACF6B1ABF55E_.wvu.PrintArea" localSheetId="36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3" hidden="1">ORCHID!#REF!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PrintArea" localSheetId="2" hidden="1">BENGAL!$A$1:$L$227</definedName>
    <definedName name="Z_3FEF6608_25EF_43D8_8468_19FFFC3BCE74_.wvu.PrintArea" localSheetId="3" hidden="1">BURMA!$A$1:$L$73</definedName>
    <definedName name="Z_3FEF6608_25EF_43D8_8468_19FFFC3BCE74_.wvu.PrintArea" localSheetId="4" hidden="1">DOLPHIN!$A$1:$L$141</definedName>
    <definedName name="Z_3FEF6608_25EF_43D8_8468_19FFFC3BCE74_.wvu.PrintArea" localSheetId="1" hidden="1">HOME!$A$2:$H$40</definedName>
    <definedName name="Z_3FEF6608_25EF_43D8_8468_19FFFC3BCE74_.wvu.PrintArea" localSheetId="30" hidden="1">MALYNDO!$A$1:$N$40</definedName>
    <definedName name="Z_3FEF6608_25EF_43D8_8468_19FFFC3BCE74_.wvu.PrintArea" localSheetId="17" hidden="1">'NEW JAVA EX 1 &amp; 3'!$A$1:$M$280</definedName>
    <definedName name="Z_3FEF6608_25EF_43D8_8468_19FFFC3BCE74_.wvu.PrintArea" localSheetId="29" hidden="1">'NEW MALACCA EX'!$A$1:$L$117</definedName>
    <definedName name="Z_3FEF6608_25EF_43D8_8468_19FFFC3BCE74_.wvu.PrintArea" localSheetId="13" hidden="1">ORCHID!$A$1:$K$6</definedName>
    <definedName name="Z_3FEF6608_25EF_43D8_8468_19FFFC3BCE74_.wvu.PrintArea" localSheetId="15" hidden="1">PERTIWI!$A$1:$K$152</definedName>
    <definedName name="Z_3FEF6608_25EF_43D8_8468_19FFFC3BCE74_.wvu.PrintArea" localSheetId="19" hidden="1">SHAPLA!$A$1:$L$148</definedName>
    <definedName name="Z_3FEF6608_25EF_43D8_8468_19FFFC3BCE74_.wvu.PrintArea" localSheetId="36" hidden="1">SWAN!$A$1:$N$35</definedName>
    <definedName name="Z_3FEF6608_25EF_43D8_8468_19FFFC3BCE74_.wvu.Rows" localSheetId="0" hidden="1">ROUTING!$13:$14</definedName>
    <definedName name="Z_613E785B_CD51_494D_B041_E8D30BF6F1EC_.wvu.FilterData" localSheetId="14" hidden="1">' ORIGAMI'!$A$5:$I$6</definedName>
    <definedName name="Z_613E785B_CD51_494D_B041_E8D30BF6F1EC_.wvu.FilterData" localSheetId="5" hidden="1">'CHINA PORT TERMINAL'!$A$1:$AA$126</definedName>
    <definedName name="Z_613E785B_CD51_494D_B041_E8D30BF6F1EC_.wvu.FilterData" localSheetId="13" hidden="1">ORCHID!#REF!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PrintArea" localSheetId="2" hidden="1">BENGAL!$A$1:$L$227</definedName>
    <definedName name="Z_613E785B_CD51_494D_B041_E8D30BF6F1EC_.wvu.PrintArea" localSheetId="3" hidden="1">BURMA!$A$1:$L$73</definedName>
    <definedName name="Z_613E785B_CD51_494D_B041_E8D30BF6F1EC_.wvu.PrintArea" localSheetId="4" hidden="1">DOLPHIN!$A$1:$L$141</definedName>
    <definedName name="Z_613E785B_CD51_494D_B041_E8D30BF6F1EC_.wvu.PrintArea" localSheetId="1" hidden="1">HOME!$A$2:$H$40</definedName>
    <definedName name="Z_613E785B_CD51_494D_B041_E8D30BF6F1EC_.wvu.PrintArea" localSheetId="30" hidden="1">MALYNDO!$A$1:$N$40</definedName>
    <definedName name="Z_613E785B_CD51_494D_B041_E8D30BF6F1EC_.wvu.PrintArea" localSheetId="17" hidden="1">'NEW JAVA EX 1 &amp; 3'!$A$1:$M$280</definedName>
    <definedName name="Z_613E785B_CD51_494D_B041_E8D30BF6F1EC_.wvu.PrintArea" localSheetId="29" hidden="1">'NEW MALACCA EX'!$A$1:$L$117</definedName>
    <definedName name="Z_613E785B_CD51_494D_B041_E8D30BF6F1EC_.wvu.PrintArea" localSheetId="13" hidden="1">ORCHID!$A$1:$K$6</definedName>
    <definedName name="Z_613E785B_CD51_494D_B041_E8D30BF6F1EC_.wvu.PrintArea" localSheetId="15" hidden="1">PERTIWI!$A$1:$K$152</definedName>
    <definedName name="Z_613E785B_CD51_494D_B041_E8D30BF6F1EC_.wvu.PrintArea" localSheetId="19" hidden="1">SHAPLA!$A$1:$L$148</definedName>
    <definedName name="Z_613E785B_CD51_494D_B041_E8D30BF6F1EC_.wvu.PrintArea" localSheetId="36" hidden="1">SWAN!$A$1:$N$35</definedName>
    <definedName name="Z_613E785B_CD51_494D_B041_E8D30BF6F1EC_.wvu.Rows" localSheetId="14" hidden="1">' ORIGAMI'!#REF!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2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4" hidden="1">KAMCHATKA!$6:$7,KAMCHATKA!#REF!,KAMCHATKA!#REF!</definedName>
    <definedName name="Z_613E785B_CD51_494D_B041_E8D30BF6F1EC_.wvu.Rows" localSheetId="12" hidden="1">'LANG CO'!#REF!</definedName>
    <definedName name="Z_613E785B_CD51_494D_B041_E8D30BF6F1EC_.wvu.Rows" localSheetId="24" hidden="1">'NEW KIWI'!#REF!</definedName>
    <definedName name="Z_613E785B_CD51_494D_B041_E8D30BF6F1EC_.wvu.Rows" localSheetId="0" hidden="1">ROUTING!$13:$14</definedName>
    <definedName name="Z_613E785B_CD51_494D_B041_E8D30BF6F1EC_.wvu.Rows" localSheetId="16" hidden="1">SEAGULL!#REF!,SEAGULL!#REF!,SEAGULL!$237:$237</definedName>
    <definedName name="Z_613E785B_CD51_494D_B041_E8D30BF6F1EC_.wvu.Rows" localSheetId="18" hidden="1">SEAHORSE!#REF!,SEAHORSE!#REF!,SEAHORSE!#REF!</definedName>
    <definedName name="Z_613E785B_CD51_494D_B041_E8D30BF6F1EC_.wvu.Rows" localSheetId="7" hidden="1">'THAI (SERVICE CLOSURE)'!$100:$110</definedName>
    <definedName name="Z_6B324A58_5A89_471C_AD21_0822EB95E67E_.wvu.FilterData" localSheetId="14" hidden="1">' ORIGAMI'!$A$5:$I$6</definedName>
    <definedName name="Z_6B324A58_5A89_471C_AD21_0822EB95E67E_.wvu.FilterData" localSheetId="5" hidden="1">'CHINA PORT TERMINAL'!$A$1:$AA$126</definedName>
    <definedName name="Z_6B324A58_5A89_471C_AD21_0822EB95E67E_.wvu.FilterData" localSheetId="13" hidden="1">ORCHID!#REF!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PrintArea" localSheetId="2" hidden="1">BENGAL!$A$1:$L$227</definedName>
    <definedName name="Z_6B324A58_5A89_471C_AD21_0822EB95E67E_.wvu.PrintArea" localSheetId="3" hidden="1">BURMA!$A$1:$L$73</definedName>
    <definedName name="Z_6B324A58_5A89_471C_AD21_0822EB95E67E_.wvu.PrintArea" localSheetId="4" hidden="1">DOLPHIN!$A$1:$L$141</definedName>
    <definedName name="Z_6B324A58_5A89_471C_AD21_0822EB95E67E_.wvu.PrintArea" localSheetId="1" hidden="1">HOME!$A$2:$H$40</definedName>
    <definedName name="Z_6B324A58_5A89_471C_AD21_0822EB95E67E_.wvu.PrintArea" localSheetId="30" hidden="1">MALYNDO!$A$1:$N$40</definedName>
    <definedName name="Z_6B324A58_5A89_471C_AD21_0822EB95E67E_.wvu.PrintArea" localSheetId="17" hidden="1">'NEW JAVA EX 1 &amp; 3'!$A$1:$M$280</definedName>
    <definedName name="Z_6B324A58_5A89_471C_AD21_0822EB95E67E_.wvu.PrintArea" localSheetId="29" hidden="1">'NEW MALACCA EX'!$A$1:$L$117</definedName>
    <definedName name="Z_6B324A58_5A89_471C_AD21_0822EB95E67E_.wvu.PrintArea" localSheetId="13" hidden="1">ORCHID!$A$1:$K$6</definedName>
    <definedName name="Z_6B324A58_5A89_471C_AD21_0822EB95E67E_.wvu.PrintArea" localSheetId="15" hidden="1">PERTIWI!$A$1:$K$152</definedName>
    <definedName name="Z_6B324A58_5A89_471C_AD21_0822EB95E67E_.wvu.PrintArea" localSheetId="19" hidden="1">SHAPLA!$A$1:$L$148</definedName>
    <definedName name="Z_6B324A58_5A89_471C_AD21_0822EB95E67E_.wvu.PrintArea" localSheetId="36" hidden="1">SWAN!$A$1:$N$35</definedName>
    <definedName name="Z_6B324A58_5A89_471C_AD21_0822EB95E67E_.wvu.Rows" localSheetId="14" hidden="1">' ORIGAMI'!#REF!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2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4" hidden="1">KAMCHATKA!$6:$7,KAMCHATKA!#REF!,KAMCHATKA!#REF!</definedName>
    <definedName name="Z_6B324A58_5A89_471C_AD21_0822EB95E67E_.wvu.Rows" localSheetId="12" hidden="1">'LANG CO'!#REF!</definedName>
    <definedName name="Z_6B324A58_5A89_471C_AD21_0822EB95E67E_.wvu.Rows" localSheetId="24" hidden="1">'NEW KIWI'!#REF!</definedName>
    <definedName name="Z_6B324A58_5A89_471C_AD21_0822EB95E67E_.wvu.Rows" localSheetId="0" hidden="1">ROUTING!$13:$14</definedName>
    <definedName name="Z_6B324A58_5A89_471C_AD21_0822EB95E67E_.wvu.Rows" localSheetId="16" hidden="1">SEAGULL!#REF!,SEAGULL!#REF!,SEAGULL!$237:$237</definedName>
    <definedName name="Z_6B324A58_5A89_471C_AD21_0822EB95E67E_.wvu.Rows" localSheetId="18" hidden="1">SEAHORSE!#REF!,SEAHORSE!#REF!,SEAHORSE!#REF!</definedName>
    <definedName name="Z_6B324A58_5A89_471C_AD21_0822EB95E67E_.wvu.Rows" localSheetId="7" hidden="1">'THAI (SERVICE CLOSURE)'!$100:$110</definedName>
    <definedName name="Z_7588C8EC_5A58_414F_868E_5FE10A8120BA_.wvu.FilterData" localSheetId="13" hidden="1">ORCHID!#REF!</definedName>
    <definedName name="Z_7D3CEC1C_CCEC_4C4E_963E_DDD8383A68C1_.wvu.FilterData" localSheetId="14" hidden="1">' ORIGAMI'!$A$5:$I$6</definedName>
    <definedName name="Z_7D3CEC1C_CCEC_4C4E_963E_DDD8383A68C1_.wvu.FilterData" localSheetId="5" hidden="1">'CHINA PORT TERMINAL'!$A$1:$AA$126</definedName>
    <definedName name="Z_7D3CEC1C_CCEC_4C4E_963E_DDD8383A68C1_.wvu.FilterData" localSheetId="13" hidden="1">ORCHID!#REF!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PrintArea" localSheetId="2" hidden="1">BENGAL!$A$1:$L$227</definedName>
    <definedName name="Z_7D3CEC1C_CCEC_4C4E_963E_DDD8383A68C1_.wvu.PrintArea" localSheetId="3" hidden="1">BURMA!$A$1:$L$73</definedName>
    <definedName name="Z_7D3CEC1C_CCEC_4C4E_963E_DDD8383A68C1_.wvu.PrintArea" localSheetId="4" hidden="1">DOLPHIN!$A$1:$L$141</definedName>
    <definedName name="Z_7D3CEC1C_CCEC_4C4E_963E_DDD8383A68C1_.wvu.PrintArea" localSheetId="1" hidden="1">HOME!$A$2:$H$40</definedName>
    <definedName name="Z_7D3CEC1C_CCEC_4C4E_963E_DDD8383A68C1_.wvu.PrintArea" localSheetId="30" hidden="1">MALYNDO!$A$1:$N$40</definedName>
    <definedName name="Z_7D3CEC1C_CCEC_4C4E_963E_DDD8383A68C1_.wvu.PrintArea" localSheetId="17" hidden="1">'NEW JAVA EX 1 &amp; 3'!$A$1:$M$280</definedName>
    <definedName name="Z_7D3CEC1C_CCEC_4C4E_963E_DDD8383A68C1_.wvu.PrintArea" localSheetId="29" hidden="1">'NEW MALACCA EX'!$A$1:$L$117</definedName>
    <definedName name="Z_7D3CEC1C_CCEC_4C4E_963E_DDD8383A68C1_.wvu.PrintArea" localSheetId="13" hidden="1">ORCHID!$A$1:$K$6</definedName>
    <definedName name="Z_7D3CEC1C_CCEC_4C4E_963E_DDD8383A68C1_.wvu.PrintArea" localSheetId="15" hidden="1">PERTIWI!$A$1:$K$152</definedName>
    <definedName name="Z_7D3CEC1C_CCEC_4C4E_963E_DDD8383A68C1_.wvu.PrintArea" localSheetId="19" hidden="1">SHAPLA!$A$1:$L$148</definedName>
    <definedName name="Z_7D3CEC1C_CCEC_4C4E_963E_DDD8383A68C1_.wvu.PrintArea" localSheetId="36" hidden="1">SWAN!$A$1:$N$35</definedName>
    <definedName name="Z_7D3CEC1C_CCEC_4C4E_963E_DDD8383A68C1_.wvu.Rows" localSheetId="14" hidden="1">' ORIGAMI'!#REF!</definedName>
    <definedName name="Z_7D3CEC1C_CCEC_4C4E_963E_DDD8383A68C1_.wvu.Rows" localSheetId="2" hidden="1">BENGAL!#REF!</definedName>
    <definedName name="Z_7D3CEC1C_CCEC_4C4E_963E_DDD8383A68C1_.wvu.Rows" localSheetId="3" hidden="1">BURMA!#REF!</definedName>
    <definedName name="Z_7D3CEC1C_CCEC_4C4E_963E_DDD8383A68C1_.wvu.Rows" localSheetId="4" hidden="1">DOLPHIN!#REF!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2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4" hidden="1">KAMCHATKA!$6:$7,KAMCHATKA!#REF!,KAMCHATKA!#REF!</definedName>
    <definedName name="Z_7D3CEC1C_CCEC_4C4E_963E_DDD8383A68C1_.wvu.Rows" localSheetId="12" hidden="1">'LANG CO'!#REF!,'LANG CO'!#REF!</definedName>
    <definedName name="Z_7D3CEC1C_CCEC_4C4E_963E_DDD8383A68C1_.wvu.Rows" localSheetId="24" hidden="1">'NEW KIWI'!#REF!,'NEW KIWI'!#REF!</definedName>
    <definedName name="Z_7D3CEC1C_CCEC_4C4E_963E_DDD8383A68C1_.wvu.Rows" localSheetId="29" hidden="1">'NEW MALACCA EX'!#REF!</definedName>
    <definedName name="Z_7D3CEC1C_CCEC_4C4E_963E_DDD8383A68C1_.wvu.Rows" localSheetId="13" hidden="1">ORCHID!#REF!,ORCHID!#REF!</definedName>
    <definedName name="Z_7D3CEC1C_CCEC_4C4E_963E_DDD8383A68C1_.wvu.Rows" localSheetId="15" hidden="1">PERTIWI!#REF!</definedName>
    <definedName name="Z_7D3CEC1C_CCEC_4C4E_963E_DDD8383A68C1_.wvu.Rows" localSheetId="0" hidden="1">ROUTING!$13:$14</definedName>
    <definedName name="Z_7D3CEC1C_CCEC_4C4E_963E_DDD8383A68C1_.wvu.Rows" localSheetId="16" hidden="1">SEAGULL!#REF!,SEAGULL!#REF!,SEAGULL!#REF!</definedName>
    <definedName name="Z_7D3CEC1C_CCEC_4C4E_963E_DDD8383A68C1_.wvu.Rows" localSheetId="18" hidden="1">SEAHORSE!#REF!,SEAHORSE!#REF!,SEAHORSE!#REF!</definedName>
    <definedName name="Z_7D3CEC1C_CCEC_4C4E_963E_DDD8383A68C1_.wvu.Rows" localSheetId="19" hidden="1">SHAPLA!#REF!</definedName>
    <definedName name="Z_7D3CEC1C_CCEC_4C4E_963E_DDD8383A68C1_.wvu.Rows" localSheetId="7" hidden="1">'THAI (SERVICE CLOSURE)'!#REF!,'THAI (SERVICE CLOSURE)'!$100:$110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3" hidden="1">ORCHID!#REF!</definedName>
    <definedName name="Z_8773B614_CBE7_474E_B57F_0A27A3791CF3_.wvu.FilterData" localSheetId="5" hidden="1">'CHINA PORT TERMINAL'!$A$1:$AA$126</definedName>
    <definedName name="Z_8773B614_CBE7_474E_B57F_0A27A3791CF3_.wvu.FilterData" localSheetId="13" hidden="1">ORCHID!#REF!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PrintArea" localSheetId="2" hidden="1">BENGAL!$A$1:$L$227</definedName>
    <definedName name="Z_8773B614_CBE7_474E_B57F_0A27A3791CF3_.wvu.PrintArea" localSheetId="3" hidden="1">BURMA!$A$1:$L$73</definedName>
    <definedName name="Z_8773B614_CBE7_474E_B57F_0A27A3791CF3_.wvu.PrintArea" localSheetId="4" hidden="1">DOLPHIN!$A$1:$L$141</definedName>
    <definedName name="Z_8773B614_CBE7_474E_B57F_0A27A3791CF3_.wvu.PrintArea" localSheetId="1" hidden="1">HOME!$A$2:$H$40</definedName>
    <definedName name="Z_8773B614_CBE7_474E_B57F_0A27A3791CF3_.wvu.PrintArea" localSheetId="30" hidden="1">MALYNDO!$A$1:$N$40</definedName>
    <definedName name="Z_8773B614_CBE7_474E_B57F_0A27A3791CF3_.wvu.PrintArea" localSheetId="17" hidden="1">'NEW JAVA EX 1 &amp; 3'!$A$1:$M$280</definedName>
    <definedName name="Z_8773B614_CBE7_474E_B57F_0A27A3791CF3_.wvu.PrintArea" localSheetId="29" hidden="1">'NEW MALACCA EX'!$A$1:$L$117</definedName>
    <definedName name="Z_8773B614_CBE7_474E_B57F_0A27A3791CF3_.wvu.PrintArea" localSheetId="13" hidden="1">ORCHID!$A$1:$K$6</definedName>
    <definedName name="Z_8773B614_CBE7_474E_B57F_0A27A3791CF3_.wvu.PrintArea" localSheetId="15" hidden="1">PERTIWI!$A$1:$K$152</definedName>
    <definedName name="Z_8773B614_CBE7_474E_B57F_0A27A3791CF3_.wvu.PrintArea" localSheetId="19" hidden="1">SHAPLA!$A$1:$L$148</definedName>
    <definedName name="Z_8773B614_CBE7_474E_B57F_0A27A3791CF3_.wvu.PrintArea" localSheetId="36" hidden="1">SWAN!$A$1:$N$35</definedName>
    <definedName name="Z_8773B614_CBE7_474E_B57F_0A27A3791CF3_.wvu.Rows" localSheetId="0" hidden="1">ROUTING!$13:$14</definedName>
    <definedName name="Z_9278F756_A3B4_47A1_8EDD_64A01BF7A423_.wvu.FilterData" localSheetId="38" hidden="1">AMERICA!#REF!</definedName>
    <definedName name="Z_9278F756_A3B4_47A1_8EDD_64A01BF7A423_.wvu.FilterData" localSheetId="33" hidden="1">DRAGON!#REF!</definedName>
    <definedName name="Z_9278F756_A3B4_47A1_8EDD_64A01BF7A423_.wvu.FilterData" localSheetId="39" hidden="1">EMPIRE!#REF!</definedName>
    <definedName name="Z_9278F756_A3B4_47A1_8EDD_64A01BF7A423_.wvu.FilterData" localSheetId="13" hidden="1">ORCHID!#REF!</definedName>
    <definedName name="Z_9278F756_A3B4_47A1_8EDD_64A01BF7A423_.wvu.FilterData" localSheetId="0" hidden="1">ROUTING!$A$1:$G$28</definedName>
    <definedName name="Z_9278F756_A3B4_47A1_8EDD_64A01BF7A423_.wvu.PrintArea" localSheetId="2" hidden="1">BENGAL!$A$1:$L$227</definedName>
    <definedName name="Z_9278F756_A3B4_47A1_8EDD_64A01BF7A423_.wvu.PrintArea" localSheetId="3" hidden="1">BURMA!$A$1:$L$73</definedName>
    <definedName name="Z_9278F756_A3B4_47A1_8EDD_64A01BF7A423_.wvu.PrintArea" localSheetId="4" hidden="1">DOLPHIN!$A$1:$L$141</definedName>
    <definedName name="Z_9278F756_A3B4_47A1_8EDD_64A01BF7A423_.wvu.PrintArea" localSheetId="1" hidden="1">HOME!$A$2:$H$40</definedName>
    <definedName name="Z_9278F756_A3B4_47A1_8EDD_64A01BF7A423_.wvu.PrintArea" localSheetId="30" hidden="1">MALYNDO!$A$1:$N$40</definedName>
    <definedName name="Z_9278F756_A3B4_47A1_8EDD_64A01BF7A423_.wvu.PrintArea" localSheetId="17" hidden="1">'NEW JAVA EX 1 &amp; 3'!$A$1:$M$281</definedName>
    <definedName name="Z_9278F756_A3B4_47A1_8EDD_64A01BF7A423_.wvu.PrintArea" localSheetId="29" hidden="1">'NEW MALACCA EX'!$A$1:$L$117</definedName>
    <definedName name="Z_9278F756_A3B4_47A1_8EDD_64A01BF7A423_.wvu.PrintArea" localSheetId="13" hidden="1">ORCHID!$A$1:$K$6</definedName>
    <definedName name="Z_9278F756_A3B4_47A1_8EDD_64A01BF7A423_.wvu.PrintArea" localSheetId="15" hidden="1">PERTIWI!$A$1:$K$152</definedName>
    <definedName name="Z_9278F756_A3B4_47A1_8EDD_64A01BF7A423_.wvu.PrintArea" localSheetId="19" hidden="1">SHAPLA!$A$1:$L$148</definedName>
    <definedName name="Z_9278F756_A3B4_47A1_8EDD_64A01BF7A423_.wvu.PrintArea" localSheetId="36" hidden="1">SWAN!$A$1:$N$35</definedName>
    <definedName name="Z_9278F756_A3B4_47A1_8EDD_64A01BF7A423_.wvu.Rows" localSheetId="2" hidden="1">BENGAL!#REF!</definedName>
    <definedName name="Z_9278F756_A3B4_47A1_8EDD_64A01BF7A423_.wvu.Rows" localSheetId="3" hidden="1">BURMA!#REF!</definedName>
    <definedName name="Z_9278F756_A3B4_47A1_8EDD_64A01BF7A423_.wvu.Rows" localSheetId="4" hidden="1">DOLPHIN!#REF!</definedName>
    <definedName name="Z_9278F756_A3B4_47A1_8EDD_64A01BF7A423_.wvu.Rows" localSheetId="1" hidden="1">HOME!#REF!</definedName>
    <definedName name="Z_9278F756_A3B4_47A1_8EDD_64A01BF7A423_.wvu.Rows" localSheetId="17" hidden="1">'NEW JAVA EX 1 &amp; 3'!#REF!</definedName>
    <definedName name="Z_9278F756_A3B4_47A1_8EDD_64A01BF7A423_.wvu.Rows" localSheetId="29" hidden="1">'NEW MALACCA EX'!#REF!</definedName>
    <definedName name="Z_9278F756_A3B4_47A1_8EDD_64A01BF7A423_.wvu.Rows" localSheetId="15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19" hidden="1">SHAPLA!#REF!</definedName>
    <definedName name="Z_9E7EEAA3_A5FB_49FD_8C3A_1AF14EAE95FB_.wvu.FilterData" localSheetId="13" hidden="1">ORCHID!#REF!</definedName>
    <definedName name="Z_9E7EEAA3_A5FB_49FD_8C3A_1AF14EAE95FB_.wvu.FilterData" localSheetId="0" hidden="1">ROUTING!$A$1:$G$28</definedName>
    <definedName name="Z_9E7EEAA3_A5FB_49FD_8C3A_1AF14EAE95FB_.wvu.PrintArea" localSheetId="2" hidden="1">BENGAL!$A$1:$L$227</definedName>
    <definedName name="Z_9E7EEAA3_A5FB_49FD_8C3A_1AF14EAE95FB_.wvu.PrintArea" localSheetId="3" hidden="1">BURMA!$A$1:$L$73</definedName>
    <definedName name="Z_9E7EEAA3_A5FB_49FD_8C3A_1AF14EAE95FB_.wvu.PrintArea" localSheetId="4" hidden="1">DOLPHIN!$A$1:$L$141</definedName>
    <definedName name="Z_9E7EEAA3_A5FB_49FD_8C3A_1AF14EAE95FB_.wvu.PrintArea" localSheetId="1" hidden="1">HOME!$A$2:$H$40</definedName>
    <definedName name="Z_9E7EEAA3_A5FB_49FD_8C3A_1AF14EAE95FB_.wvu.PrintArea" localSheetId="30" hidden="1">MALYNDO!$A$1:$N$40</definedName>
    <definedName name="Z_9E7EEAA3_A5FB_49FD_8C3A_1AF14EAE95FB_.wvu.PrintArea" localSheetId="17" hidden="1">'NEW JAVA EX 1 &amp; 3'!$A$1:$M$280</definedName>
    <definedName name="Z_9E7EEAA3_A5FB_49FD_8C3A_1AF14EAE95FB_.wvu.PrintArea" localSheetId="29" hidden="1">'NEW MALACCA EX'!$A$1:$L$117</definedName>
    <definedName name="Z_9E7EEAA3_A5FB_49FD_8C3A_1AF14EAE95FB_.wvu.PrintArea" localSheetId="13" hidden="1">ORCHID!$A$1:$K$6</definedName>
    <definedName name="Z_9E7EEAA3_A5FB_49FD_8C3A_1AF14EAE95FB_.wvu.PrintArea" localSheetId="15" hidden="1">PERTIWI!$A$1:$K$152</definedName>
    <definedName name="Z_9E7EEAA3_A5FB_49FD_8C3A_1AF14EAE95FB_.wvu.PrintArea" localSheetId="19" hidden="1">SHAPLA!$A$1:$L$148</definedName>
    <definedName name="Z_9E7EEAA3_A5FB_49FD_8C3A_1AF14EAE95FB_.wvu.PrintArea" localSheetId="36" hidden="1">SWAN!$A$1:$N$35</definedName>
    <definedName name="Z_9E7EEAA3_A5FB_49FD_8C3A_1AF14EAE95FB_.wvu.Rows" localSheetId="0" hidden="1">ROUTING!$13:$14</definedName>
    <definedName name="Z_A756B6A5_F67A_491F_BA24_E780838F7671_.wvu.FilterData" localSheetId="13" hidden="1">ORCHID!#REF!</definedName>
    <definedName name="Z_B64A8DAC_18E6_4119_B564_FC1D9B97CCC4_.wvu.FilterData" localSheetId="33" hidden="1">DRAGON!#REF!</definedName>
    <definedName name="Z_BA712AC7_4015_4F77_9461_7852ED983D52_.wvu.FilterData" localSheetId="13" hidden="1">ORCHID!#REF!</definedName>
    <definedName name="Z_BA712AC7_4015_4F77_9461_7852ED983D52_.wvu.FilterData" localSheetId="0" hidden="1">ROUTING!$A$1:$G$28</definedName>
    <definedName name="Z_BA712AC7_4015_4F77_9461_7852ED983D52_.wvu.PrintArea" localSheetId="2" hidden="1">BENGAL!$A$1:$L$227</definedName>
    <definedName name="Z_BA712AC7_4015_4F77_9461_7852ED983D52_.wvu.PrintArea" localSheetId="3" hidden="1">BURMA!$A$1:$L$73</definedName>
    <definedName name="Z_BA712AC7_4015_4F77_9461_7852ED983D52_.wvu.PrintArea" localSheetId="4" hidden="1">DOLPHIN!$A$1:$L$141</definedName>
    <definedName name="Z_BA712AC7_4015_4F77_9461_7852ED983D52_.wvu.PrintArea" localSheetId="1" hidden="1">HOME!$A$2:$H$40</definedName>
    <definedName name="Z_BA712AC7_4015_4F77_9461_7852ED983D52_.wvu.PrintArea" localSheetId="30" hidden="1">MALYNDO!$A$1:$N$40</definedName>
    <definedName name="Z_BA712AC7_4015_4F77_9461_7852ED983D52_.wvu.PrintArea" localSheetId="17" hidden="1">'NEW JAVA EX 1 &amp; 3'!$A$1:$M$280</definedName>
    <definedName name="Z_BA712AC7_4015_4F77_9461_7852ED983D52_.wvu.PrintArea" localSheetId="29" hidden="1">'NEW MALACCA EX'!$A$1:$L$117</definedName>
    <definedName name="Z_BA712AC7_4015_4F77_9461_7852ED983D52_.wvu.PrintArea" localSheetId="13" hidden="1">ORCHID!$A$1:$K$6</definedName>
    <definedName name="Z_BA712AC7_4015_4F77_9461_7852ED983D52_.wvu.PrintArea" localSheetId="15" hidden="1">PERTIWI!$A$1:$K$152</definedName>
    <definedName name="Z_BA712AC7_4015_4F77_9461_7852ED983D52_.wvu.PrintArea" localSheetId="19" hidden="1">SHAPLA!$A$1:$L$148</definedName>
    <definedName name="Z_BA712AC7_4015_4F77_9461_7852ED983D52_.wvu.PrintArea" localSheetId="36" hidden="1">SWAN!$A$1:$N$35</definedName>
    <definedName name="Z_BA712AC7_4015_4F77_9461_7852ED983D52_.wvu.Rows" localSheetId="0" hidden="1">ROUTING!$13:$14</definedName>
    <definedName name="Z_C595B031_2A1D_46CA_96CB_68BE50D3BAD2_.wvu.FilterData" localSheetId="13" hidden="1">ORCHID!#REF!</definedName>
    <definedName name="Z_D46427A8_8473_44FE_9FEB_A9B75A303274_.wvu.FilterData" localSheetId="13" hidden="1">ORCHID!#REF!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3" hidden="1">ORCHID!#REF!</definedName>
    <definedName name="Z_E1E797F8_34E6_47F1_BE5C_875D33263E0D_.wvu.FilterData" localSheetId="13" hidden="1">ORCHID!#REF!</definedName>
    <definedName name="Z_EAC17A20_8948_4F22_88C0_A79B3C856559_.wvu.FilterData" localSheetId="33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58" l="1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E10" i="58" l="1"/>
  <c r="E47" i="58"/>
  <c r="L102" i="37"/>
  <c r="G51" i="7"/>
  <c r="F51" i="7"/>
  <c r="E51" i="7"/>
  <c r="J127" i="32"/>
  <c r="I127" i="32"/>
  <c r="H127" i="32"/>
  <c r="G127" i="32"/>
  <c r="F127" i="32"/>
  <c r="E127" i="32"/>
  <c r="F61" i="32"/>
  <c r="E61" i="32"/>
  <c r="E102" i="37"/>
  <c r="F102" i="37"/>
  <c r="M102" i="37" s="1"/>
  <c r="G102" i="37"/>
  <c r="N102" i="37" s="1"/>
  <c r="H102" i="37"/>
  <c r="I102" i="37"/>
  <c r="J102" i="37"/>
  <c r="K102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F60" i="10"/>
  <c r="E60" i="10"/>
  <c r="F167" i="20"/>
  <c r="E167" i="20"/>
  <c r="F166" i="20"/>
  <c r="E166" i="20"/>
  <c r="F165" i="20"/>
  <c r="E165" i="20"/>
  <c r="F164" i="20"/>
  <c r="E164" i="20"/>
  <c r="F163" i="20"/>
  <c r="E163" i="20"/>
  <c r="N56" i="7"/>
  <c r="M56" i="7"/>
  <c r="L56" i="7"/>
  <c r="K56" i="7"/>
  <c r="J56" i="7"/>
  <c r="I56" i="7"/>
  <c r="H56" i="7"/>
  <c r="G56" i="7"/>
  <c r="F56" i="7"/>
  <c r="E56" i="7"/>
  <c r="F85" i="5"/>
  <c r="E85" i="5"/>
  <c r="F55" i="37"/>
  <c r="E55" i="37"/>
  <c r="F68" i="47"/>
  <c r="E68" i="47"/>
  <c r="F67" i="47"/>
  <c r="E67" i="47"/>
  <c r="I53" i="45"/>
  <c r="I54" i="45"/>
  <c r="I55" i="45"/>
  <c r="I57" i="45"/>
  <c r="I49" i="45"/>
  <c r="F30" i="57"/>
  <c r="E30" i="57"/>
  <c r="J133" i="32" l="1"/>
  <c r="I133" i="32"/>
  <c r="H133" i="32"/>
  <c r="G133" i="32"/>
  <c r="F133" i="32"/>
  <c r="E133" i="32"/>
  <c r="J132" i="32"/>
  <c r="I132" i="32"/>
  <c r="H132" i="32"/>
  <c r="G132" i="32"/>
  <c r="F132" i="32"/>
  <c r="E132" i="32"/>
  <c r="F68" i="32"/>
  <c r="E68" i="32"/>
  <c r="F67" i="32"/>
  <c r="E67" i="32"/>
  <c r="F66" i="32"/>
  <c r="E66" i="32"/>
  <c r="F65" i="32"/>
  <c r="E65" i="32"/>
  <c r="L99" i="37"/>
  <c r="L100" i="37"/>
  <c r="L101" i="37"/>
  <c r="H47" i="7"/>
  <c r="M45" i="11"/>
  <c r="F29" i="57" l="1"/>
  <c r="E29" i="57"/>
  <c r="E57" i="45" l="1"/>
  <c r="E56" i="45"/>
  <c r="E55" i="45"/>
  <c r="E54" i="45"/>
  <c r="E53" i="45"/>
  <c r="F125" i="32"/>
  <c r="G125" i="32"/>
  <c r="H125" i="32"/>
  <c r="I125" i="32"/>
  <c r="J125" i="32"/>
  <c r="I109" i="43"/>
  <c r="H109" i="43"/>
  <c r="G109" i="43"/>
  <c r="F109" i="43"/>
  <c r="E109" i="43"/>
  <c r="F97" i="8"/>
  <c r="R54" i="11" l="1"/>
  <c r="Q54" i="11"/>
  <c r="P54" i="11"/>
  <c r="O54" i="11"/>
  <c r="M54" i="11"/>
  <c r="L54" i="11"/>
  <c r="H54" i="11"/>
  <c r="G54" i="11"/>
  <c r="S54" i="11" s="1"/>
  <c r="F54" i="11"/>
  <c r="E54" i="11"/>
  <c r="R53" i="11"/>
  <c r="Q53" i="11"/>
  <c r="P53" i="11"/>
  <c r="O53" i="11"/>
  <c r="M53" i="11"/>
  <c r="L53" i="11"/>
  <c r="H53" i="11"/>
  <c r="G53" i="11"/>
  <c r="N53" i="11" s="1"/>
  <c r="F53" i="11"/>
  <c r="E53" i="11"/>
  <c r="R52" i="11"/>
  <c r="Q52" i="11"/>
  <c r="P52" i="11"/>
  <c r="O52" i="11"/>
  <c r="M52" i="11"/>
  <c r="L52" i="11"/>
  <c r="H52" i="11"/>
  <c r="G52" i="11"/>
  <c r="N52" i="11" s="1"/>
  <c r="F52" i="11"/>
  <c r="E52" i="11"/>
  <c r="R51" i="11"/>
  <c r="Q51" i="11"/>
  <c r="P51" i="11"/>
  <c r="O51" i="11"/>
  <c r="M51" i="11"/>
  <c r="L51" i="11"/>
  <c r="H51" i="11"/>
  <c r="G51" i="11"/>
  <c r="N51" i="11" s="1"/>
  <c r="F51" i="11"/>
  <c r="E51" i="11"/>
  <c r="F28" i="57"/>
  <c r="E28" i="57"/>
  <c r="F27" i="57"/>
  <c r="E27" i="57"/>
  <c r="J136" i="44"/>
  <c r="I136" i="44"/>
  <c r="H136" i="44"/>
  <c r="G136" i="44"/>
  <c r="F136" i="44"/>
  <c r="E136" i="44"/>
  <c r="J135" i="44"/>
  <c r="I135" i="44"/>
  <c r="H135" i="44"/>
  <c r="G135" i="44"/>
  <c r="F135" i="44"/>
  <c r="E135" i="44"/>
  <c r="J134" i="44"/>
  <c r="I134" i="44"/>
  <c r="H134" i="44"/>
  <c r="G134" i="44"/>
  <c r="F134" i="44"/>
  <c r="E134" i="44"/>
  <c r="J133" i="44"/>
  <c r="I133" i="44"/>
  <c r="H133" i="44"/>
  <c r="G133" i="44"/>
  <c r="F133" i="44"/>
  <c r="E133" i="44"/>
  <c r="J132" i="44"/>
  <c r="I132" i="44"/>
  <c r="H132" i="44"/>
  <c r="G132" i="44"/>
  <c r="F132" i="44"/>
  <c r="E132" i="44"/>
  <c r="G70" i="44"/>
  <c r="F70" i="44"/>
  <c r="E70" i="44"/>
  <c r="G69" i="44"/>
  <c r="F69" i="44"/>
  <c r="E69" i="44"/>
  <c r="G68" i="44"/>
  <c r="F68" i="44"/>
  <c r="E68" i="44"/>
  <c r="G67" i="44"/>
  <c r="F67" i="44"/>
  <c r="E67" i="44"/>
  <c r="N55" i="7"/>
  <c r="M55" i="7"/>
  <c r="L55" i="7"/>
  <c r="K55" i="7"/>
  <c r="J55" i="7"/>
  <c r="I55" i="7"/>
  <c r="H55" i="7"/>
  <c r="G55" i="7"/>
  <c r="F55" i="7"/>
  <c r="E55" i="7"/>
  <c r="N54" i="7"/>
  <c r="M54" i="7"/>
  <c r="L54" i="7"/>
  <c r="K54" i="7"/>
  <c r="J54" i="7"/>
  <c r="I54" i="7"/>
  <c r="H54" i="7"/>
  <c r="G54" i="7"/>
  <c r="F54" i="7"/>
  <c r="E54" i="7"/>
  <c r="N53" i="7"/>
  <c r="M53" i="7"/>
  <c r="L53" i="7"/>
  <c r="K53" i="7"/>
  <c r="J53" i="7"/>
  <c r="I53" i="7"/>
  <c r="H53" i="7"/>
  <c r="G53" i="7"/>
  <c r="F53" i="7"/>
  <c r="E53" i="7"/>
  <c r="F107" i="8"/>
  <c r="E107" i="8"/>
  <c r="F106" i="8"/>
  <c r="E106" i="8"/>
  <c r="E105" i="8"/>
  <c r="F104" i="8"/>
  <c r="E104" i="8"/>
  <c r="F55" i="8"/>
  <c r="E55" i="8"/>
  <c r="F54" i="8"/>
  <c r="E54" i="8"/>
  <c r="F53" i="8"/>
  <c r="E53" i="8"/>
  <c r="F52" i="8"/>
  <c r="E52" i="8"/>
  <c r="N54" i="11" l="1"/>
  <c r="S53" i="11"/>
  <c r="S51" i="11"/>
  <c r="S52" i="11"/>
  <c r="F212" i="8" l="1"/>
  <c r="E212" i="8"/>
  <c r="F211" i="8"/>
  <c r="E211" i="8"/>
  <c r="F210" i="8"/>
  <c r="E210" i="8"/>
  <c r="F209" i="8"/>
  <c r="E209" i="8"/>
  <c r="I112" i="8"/>
  <c r="E204" i="8"/>
  <c r="E205" i="8"/>
  <c r="E206" i="8"/>
  <c r="E207" i="8"/>
  <c r="E208" i="8"/>
  <c r="E203" i="8"/>
  <c r="L172" i="5" l="1"/>
  <c r="K172" i="5"/>
  <c r="J172" i="5"/>
  <c r="I172" i="5"/>
  <c r="H172" i="5"/>
  <c r="G172" i="5"/>
  <c r="F172" i="5"/>
  <c r="E172" i="5"/>
  <c r="L171" i="5"/>
  <c r="K171" i="5"/>
  <c r="J171" i="5"/>
  <c r="I171" i="5"/>
  <c r="H171" i="5"/>
  <c r="G171" i="5"/>
  <c r="F171" i="5"/>
  <c r="E171" i="5"/>
  <c r="L170" i="5"/>
  <c r="K170" i="5"/>
  <c r="J170" i="5"/>
  <c r="I170" i="5"/>
  <c r="H170" i="5"/>
  <c r="G170" i="5"/>
  <c r="F170" i="5"/>
  <c r="E170" i="5"/>
  <c r="L169" i="5"/>
  <c r="K169" i="5"/>
  <c r="J169" i="5"/>
  <c r="I169" i="5"/>
  <c r="H169" i="5"/>
  <c r="G169" i="5"/>
  <c r="F169" i="5"/>
  <c r="E169" i="5"/>
  <c r="F84" i="5"/>
  <c r="E84" i="5"/>
  <c r="F83" i="5"/>
  <c r="E83" i="5"/>
  <c r="F82" i="5"/>
  <c r="E82" i="5"/>
  <c r="F81" i="5"/>
  <c r="E81" i="5"/>
  <c r="N109" i="37"/>
  <c r="M109" i="37"/>
  <c r="K109" i="37"/>
  <c r="J109" i="37"/>
  <c r="I109" i="37"/>
  <c r="H109" i="37"/>
  <c r="G109" i="37"/>
  <c r="F109" i="37"/>
  <c r="E109" i="37"/>
  <c r="N108" i="37"/>
  <c r="M108" i="37"/>
  <c r="K108" i="37"/>
  <c r="J108" i="37"/>
  <c r="I108" i="37"/>
  <c r="H108" i="37"/>
  <c r="G108" i="37"/>
  <c r="F108" i="37"/>
  <c r="E108" i="37"/>
  <c r="N107" i="37"/>
  <c r="M107" i="37"/>
  <c r="K107" i="37"/>
  <c r="J107" i="37"/>
  <c r="I107" i="37"/>
  <c r="H107" i="37"/>
  <c r="G107" i="37"/>
  <c r="F107" i="37"/>
  <c r="E107" i="37"/>
  <c r="N106" i="37"/>
  <c r="M106" i="37"/>
  <c r="K106" i="37"/>
  <c r="J106" i="37"/>
  <c r="I106" i="37"/>
  <c r="H106" i="37"/>
  <c r="G106" i="37"/>
  <c r="F106" i="37"/>
  <c r="E106" i="37"/>
  <c r="F54" i="37"/>
  <c r="E54" i="37"/>
  <c r="F53" i="37"/>
  <c r="E53" i="37"/>
  <c r="F52" i="37"/>
  <c r="E52" i="37"/>
  <c r="F51" i="37"/>
  <c r="E51" i="37"/>
  <c r="I124" i="48"/>
  <c r="H124" i="48"/>
  <c r="G124" i="48"/>
  <c r="E124" i="48"/>
  <c r="I123" i="48"/>
  <c r="H123" i="48"/>
  <c r="G123" i="48"/>
  <c r="E123" i="48"/>
  <c r="I122" i="48"/>
  <c r="H122" i="48"/>
  <c r="G122" i="48"/>
  <c r="E122" i="48"/>
  <c r="I121" i="48"/>
  <c r="H121" i="48"/>
  <c r="G121" i="48"/>
  <c r="E121" i="48"/>
  <c r="I120" i="48"/>
  <c r="H120" i="48"/>
  <c r="G120" i="48"/>
  <c r="E120" i="48"/>
  <c r="J124" i="32"/>
  <c r="F69" i="48"/>
  <c r="E69" i="48"/>
  <c r="F68" i="48"/>
  <c r="E68" i="48"/>
  <c r="F67" i="48"/>
  <c r="E67" i="48"/>
  <c r="F66" i="48"/>
  <c r="E66" i="48"/>
  <c r="F133" i="47"/>
  <c r="E133" i="47"/>
  <c r="F132" i="47"/>
  <c r="E132" i="47"/>
  <c r="F131" i="47"/>
  <c r="E131" i="47"/>
  <c r="F130" i="47"/>
  <c r="E130" i="47"/>
  <c r="F66" i="47"/>
  <c r="E66" i="47"/>
  <c r="F65" i="47"/>
  <c r="E65" i="47"/>
  <c r="I108" i="43"/>
  <c r="H108" i="43"/>
  <c r="G108" i="43"/>
  <c r="F108" i="43"/>
  <c r="E108" i="43"/>
  <c r="I107" i="43"/>
  <c r="H107" i="43"/>
  <c r="G107" i="43"/>
  <c r="F107" i="43"/>
  <c r="E107" i="43"/>
  <c r="I106" i="43"/>
  <c r="H106" i="43"/>
  <c r="G106" i="43"/>
  <c r="F106" i="43"/>
  <c r="E106" i="43"/>
  <c r="F20" i="57" l="1"/>
  <c r="L161" i="5"/>
  <c r="L162" i="5"/>
  <c r="L163" i="5"/>
  <c r="L164" i="5"/>
  <c r="L165" i="5"/>
  <c r="L166" i="5"/>
  <c r="L167" i="5"/>
  <c r="L168" i="5"/>
  <c r="L160" i="5"/>
  <c r="E201" i="8" l="1"/>
  <c r="F99" i="8"/>
  <c r="F101" i="8"/>
  <c r="F102" i="8"/>
  <c r="F103" i="8"/>
  <c r="F204" i="8"/>
  <c r="F202" i="8"/>
  <c r="E202" i="8"/>
  <c r="F205" i="8"/>
  <c r="F203" i="8"/>
  <c r="F207" i="8"/>
  <c r="F201" i="8"/>
  <c r="F206" i="8"/>
  <c r="F208" i="8"/>
  <c r="F44" i="7"/>
  <c r="J131" i="32"/>
  <c r="I131" i="32"/>
  <c r="H131" i="32"/>
  <c r="G131" i="32"/>
  <c r="F131" i="32"/>
  <c r="E131" i="32"/>
  <c r="J130" i="32"/>
  <c r="I130" i="32"/>
  <c r="H130" i="32"/>
  <c r="G130" i="32"/>
  <c r="F130" i="32"/>
  <c r="E130" i="32"/>
  <c r="J129" i="32"/>
  <c r="I129" i="32"/>
  <c r="H129" i="32"/>
  <c r="G129" i="32"/>
  <c r="F129" i="32"/>
  <c r="E129" i="32"/>
  <c r="E57" i="47"/>
  <c r="F57" i="47"/>
  <c r="F26" i="57" l="1"/>
  <c r="E26" i="57"/>
  <c r="F25" i="57"/>
  <c r="E25" i="57"/>
  <c r="F129" i="47" l="1"/>
  <c r="E129" i="47"/>
  <c r="F64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28" i="32"/>
  <c r="I128" i="32"/>
  <c r="H128" i="32"/>
  <c r="G128" i="32"/>
  <c r="F128" i="32"/>
  <c r="E128" i="32"/>
  <c r="J126" i="32"/>
  <c r="I126" i="32"/>
  <c r="H126" i="32"/>
  <c r="G126" i="32"/>
  <c r="F126" i="32"/>
  <c r="E126" i="32"/>
  <c r="F64" i="32"/>
  <c r="E64" i="32"/>
  <c r="F63" i="32"/>
  <c r="E63" i="32"/>
  <c r="F62" i="32"/>
  <c r="E62" i="32"/>
  <c r="F60" i="32"/>
  <c r="E60" i="32"/>
  <c r="M9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6" i="11"/>
  <c r="M48" i="11"/>
  <c r="M49" i="11"/>
  <c r="M50" i="11"/>
  <c r="O9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8" i="11"/>
  <c r="O49" i="11"/>
  <c r="O50" i="11"/>
  <c r="I48" i="45" l="1"/>
  <c r="I47" i="45"/>
  <c r="I46" i="45"/>
  <c r="H201" i="8" l="1"/>
  <c r="H202" i="8" s="1"/>
  <c r="H203" i="8" s="1"/>
  <c r="F200" i="8"/>
  <c r="F199" i="8"/>
  <c r="F188" i="8"/>
  <c r="F184" i="8"/>
  <c r="F183" i="8"/>
  <c r="F182" i="8"/>
  <c r="F181" i="8"/>
  <c r="F180" i="8"/>
  <c r="F178" i="8"/>
  <c r="F177" i="8"/>
  <c r="H176" i="8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F176" i="8"/>
  <c r="F175" i="8"/>
  <c r="F174" i="8"/>
  <c r="F173" i="8"/>
  <c r="F172" i="8"/>
  <c r="F171" i="8"/>
  <c r="D169" i="8"/>
  <c r="D170" i="8" s="1"/>
  <c r="F170" i="8" s="1"/>
  <c r="F168" i="8"/>
  <c r="F167" i="8"/>
  <c r="F166" i="8"/>
  <c r="F165" i="8"/>
  <c r="F164" i="8"/>
  <c r="F163" i="8"/>
  <c r="D157" i="8"/>
  <c r="F157" i="8" s="1"/>
  <c r="F156" i="8"/>
  <c r="F155" i="8"/>
  <c r="D153" i="8"/>
  <c r="D154" i="8" s="1"/>
  <c r="F154" i="8" s="1"/>
  <c r="F152" i="8"/>
  <c r="D150" i="8"/>
  <c r="G150" i="8" s="1"/>
  <c r="G149" i="8"/>
  <c r="F149" i="8"/>
  <c r="G148" i="8"/>
  <c r="F148" i="8"/>
  <c r="G147" i="8"/>
  <c r="F147" i="8"/>
  <c r="G146" i="8"/>
  <c r="F146" i="8"/>
  <c r="G145" i="8"/>
  <c r="F145" i="8"/>
  <c r="G144" i="8"/>
  <c r="F144" i="8"/>
  <c r="G143" i="8"/>
  <c r="F143" i="8"/>
  <c r="G142" i="8"/>
  <c r="F142" i="8"/>
  <c r="G141" i="8"/>
  <c r="F141" i="8"/>
  <c r="G140" i="8"/>
  <c r="F140" i="8"/>
  <c r="G139" i="8"/>
  <c r="F139" i="8"/>
  <c r="D138" i="8"/>
  <c r="F138" i="8" s="1"/>
  <c r="G137" i="8"/>
  <c r="F137" i="8"/>
  <c r="D133" i="8"/>
  <c r="D134" i="8" s="1"/>
  <c r="G132" i="8"/>
  <c r="F132" i="8"/>
  <c r="G131" i="8"/>
  <c r="F131" i="8"/>
  <c r="G130" i="8"/>
  <c r="F130" i="8"/>
  <c r="G129" i="8"/>
  <c r="F129" i="8"/>
  <c r="G128" i="8"/>
  <c r="F128" i="8"/>
  <c r="D125" i="8"/>
  <c r="D126" i="8" s="1"/>
  <c r="G124" i="8"/>
  <c r="F124" i="8"/>
  <c r="G123" i="8"/>
  <c r="F123" i="8"/>
  <c r="G122" i="8"/>
  <c r="F122" i="8"/>
  <c r="G121" i="8"/>
  <c r="F121" i="8"/>
  <c r="G120" i="8"/>
  <c r="F120" i="8"/>
  <c r="F117" i="8"/>
  <c r="F116" i="8"/>
  <c r="F115" i="8"/>
  <c r="F114" i="8"/>
  <c r="H113" i="8"/>
  <c r="F113" i="8"/>
  <c r="F112" i="8"/>
  <c r="E103" i="8"/>
  <c r="E102" i="8"/>
  <c r="E100" i="8"/>
  <c r="E99" i="8"/>
  <c r="F51" i="8"/>
  <c r="E51" i="8"/>
  <c r="F50" i="8"/>
  <c r="E50" i="8"/>
  <c r="F49" i="8"/>
  <c r="F48" i="8"/>
  <c r="E48" i="8"/>
  <c r="E48" i="7"/>
  <c r="F48" i="7"/>
  <c r="G48" i="7"/>
  <c r="H48" i="7"/>
  <c r="I48" i="7"/>
  <c r="E49" i="7"/>
  <c r="F49" i="7"/>
  <c r="G49" i="7"/>
  <c r="H49" i="7"/>
  <c r="I49" i="7"/>
  <c r="H50" i="7"/>
  <c r="I50" i="7"/>
  <c r="N52" i="7"/>
  <c r="M52" i="7"/>
  <c r="L52" i="7"/>
  <c r="K52" i="7"/>
  <c r="J52" i="7"/>
  <c r="I52" i="7"/>
  <c r="H52" i="7"/>
  <c r="G52" i="7"/>
  <c r="F52" i="7"/>
  <c r="E52" i="7"/>
  <c r="N51" i="7"/>
  <c r="M51" i="7"/>
  <c r="L51" i="7"/>
  <c r="K51" i="7"/>
  <c r="J51" i="7"/>
  <c r="I51" i="7"/>
  <c r="H51" i="7"/>
  <c r="N50" i="7"/>
  <c r="M50" i="7"/>
  <c r="L50" i="7"/>
  <c r="K50" i="7"/>
  <c r="J50" i="7"/>
  <c r="N49" i="7"/>
  <c r="M49" i="7"/>
  <c r="L49" i="7"/>
  <c r="K49" i="7"/>
  <c r="J49" i="7"/>
  <c r="N48" i="7"/>
  <c r="M48" i="7"/>
  <c r="L48" i="7"/>
  <c r="K48" i="7"/>
  <c r="J48" i="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104" i="37"/>
  <c r="E104" i="37"/>
  <c r="N103" i="37"/>
  <c r="M103" i="37"/>
  <c r="K103" i="37"/>
  <c r="J103" i="37"/>
  <c r="I103" i="37"/>
  <c r="H103" i="37"/>
  <c r="G103" i="37"/>
  <c r="F103" i="37"/>
  <c r="E103" i="37"/>
  <c r="N101" i="37"/>
  <c r="M101" i="37"/>
  <c r="K101" i="37"/>
  <c r="J101" i="37"/>
  <c r="I101" i="37"/>
  <c r="H101" i="37"/>
  <c r="G101" i="37"/>
  <c r="F101" i="37"/>
  <c r="E101" i="37"/>
  <c r="F50" i="37"/>
  <c r="E50" i="37"/>
  <c r="F49" i="37"/>
  <c r="E49" i="37"/>
  <c r="F48" i="37"/>
  <c r="E48" i="37"/>
  <c r="F47" i="37"/>
  <c r="E47" i="37"/>
  <c r="H114" i="8" l="1"/>
  <c r="I113" i="8"/>
  <c r="H204" i="8"/>
  <c r="I203" i="8"/>
  <c r="G125" i="8"/>
  <c r="D158" i="8"/>
  <c r="D159" i="8" s="1"/>
  <c r="D160" i="8" s="1"/>
  <c r="G138" i="8"/>
  <c r="F153" i="8"/>
  <c r="F125" i="8"/>
  <c r="F169" i="8"/>
  <c r="G134" i="8"/>
  <c r="D135" i="8"/>
  <c r="F134" i="8"/>
  <c r="D127" i="8"/>
  <c r="F126" i="8"/>
  <c r="G126" i="8"/>
  <c r="G133" i="8"/>
  <c r="F150" i="8"/>
  <c r="F133" i="8"/>
  <c r="F162" i="20"/>
  <c r="E162" i="20"/>
  <c r="F161" i="20"/>
  <c r="E161" i="20"/>
  <c r="F160" i="20"/>
  <c r="E160" i="20"/>
  <c r="F159" i="20"/>
  <c r="E159" i="20"/>
  <c r="J131" i="44"/>
  <c r="I131" i="44"/>
  <c r="H131" i="44"/>
  <c r="G131" i="44"/>
  <c r="F131" i="44"/>
  <c r="E131" i="44"/>
  <c r="I126" i="44"/>
  <c r="G126" i="44"/>
  <c r="E130" i="44"/>
  <c r="J129" i="44"/>
  <c r="I129" i="44"/>
  <c r="H129" i="44"/>
  <c r="G129" i="44"/>
  <c r="F129" i="44"/>
  <c r="E129" i="44"/>
  <c r="J128" i="44"/>
  <c r="I128" i="44"/>
  <c r="H128" i="44"/>
  <c r="G128" i="44"/>
  <c r="F128" i="44"/>
  <c r="E128" i="44"/>
  <c r="G66" i="44"/>
  <c r="F66" i="44"/>
  <c r="E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19" i="48"/>
  <c r="H119" i="48"/>
  <c r="G119" i="48"/>
  <c r="E119" i="48"/>
  <c r="I117" i="48"/>
  <c r="H117" i="48"/>
  <c r="G117" i="48"/>
  <c r="E117" i="48"/>
  <c r="F65" i="48"/>
  <c r="E65" i="48"/>
  <c r="F64" i="48"/>
  <c r="E64" i="48"/>
  <c r="F63" i="48"/>
  <c r="E63" i="48"/>
  <c r="F61" i="48"/>
  <c r="E61" i="48"/>
  <c r="G165" i="5"/>
  <c r="H165" i="5"/>
  <c r="I165" i="5"/>
  <c r="J165" i="5"/>
  <c r="K165" i="5"/>
  <c r="K168" i="5"/>
  <c r="J168" i="5"/>
  <c r="I168" i="5"/>
  <c r="H168" i="5"/>
  <c r="G168" i="5"/>
  <c r="F168" i="5"/>
  <c r="E168" i="5"/>
  <c r="K167" i="5"/>
  <c r="J167" i="5"/>
  <c r="I167" i="5"/>
  <c r="H167" i="5"/>
  <c r="G167" i="5"/>
  <c r="F167" i="5"/>
  <c r="E167" i="5"/>
  <c r="K166" i="5"/>
  <c r="J166" i="5"/>
  <c r="I166" i="5"/>
  <c r="H166" i="5"/>
  <c r="G166" i="5"/>
  <c r="F166" i="5"/>
  <c r="E166" i="5"/>
  <c r="F165" i="5"/>
  <c r="E165" i="5"/>
  <c r="K164" i="5"/>
  <c r="J164" i="5"/>
  <c r="I164" i="5"/>
  <c r="H164" i="5"/>
  <c r="G164" i="5"/>
  <c r="F164" i="5"/>
  <c r="E164" i="5"/>
  <c r="K163" i="5"/>
  <c r="J163" i="5"/>
  <c r="I163" i="5"/>
  <c r="H163" i="5"/>
  <c r="G163" i="5"/>
  <c r="F163" i="5"/>
  <c r="F80" i="5"/>
  <c r="E80" i="5"/>
  <c r="F79" i="5"/>
  <c r="E79" i="5"/>
  <c r="F78" i="5"/>
  <c r="E78" i="5"/>
  <c r="F77" i="5"/>
  <c r="F128" i="47"/>
  <c r="E128" i="47"/>
  <c r="F127" i="47"/>
  <c r="E127" i="47"/>
  <c r="F126" i="47"/>
  <c r="E126" i="47"/>
  <c r="F125" i="47"/>
  <c r="E125" i="47"/>
  <c r="F63" i="47"/>
  <c r="E63" i="47"/>
  <c r="F62" i="47"/>
  <c r="F61" i="47"/>
  <c r="E61" i="47"/>
  <c r="F60" i="47"/>
  <c r="E60" i="47"/>
  <c r="F59" i="47"/>
  <c r="E59" i="47"/>
  <c r="F160" i="5"/>
  <c r="I105" i="43"/>
  <c r="H105" i="43"/>
  <c r="G105" i="43"/>
  <c r="F105" i="43"/>
  <c r="E105" i="43"/>
  <c r="I104" i="43"/>
  <c r="H104" i="43"/>
  <c r="G104" i="43"/>
  <c r="F104" i="43"/>
  <c r="E104" i="43"/>
  <c r="I103" i="43"/>
  <c r="H103" i="43"/>
  <c r="G103" i="43"/>
  <c r="F103" i="43"/>
  <c r="E103" i="43"/>
  <c r="I102" i="43"/>
  <c r="H102" i="43"/>
  <c r="G102" i="43"/>
  <c r="F102" i="43"/>
  <c r="I101" i="43"/>
  <c r="H101" i="43"/>
  <c r="G101" i="43"/>
  <c r="F101" i="43"/>
  <c r="E101" i="43"/>
  <c r="F23" i="57"/>
  <c r="E23" i="57"/>
  <c r="F18" i="57"/>
  <c r="E18" i="57"/>
  <c r="R50" i="11"/>
  <c r="Q50" i="11"/>
  <c r="P50" i="11"/>
  <c r="L50" i="11"/>
  <c r="H50" i="11"/>
  <c r="G50" i="11"/>
  <c r="S50" i="11" s="1"/>
  <c r="F50" i="11"/>
  <c r="E50" i="11"/>
  <c r="R49" i="11"/>
  <c r="Q49" i="11"/>
  <c r="P49" i="11"/>
  <c r="L49" i="11"/>
  <c r="H49" i="11"/>
  <c r="G49" i="11"/>
  <c r="N49" i="11" s="1"/>
  <c r="F49" i="11"/>
  <c r="E49" i="11"/>
  <c r="R48" i="11"/>
  <c r="Q48" i="11"/>
  <c r="P48" i="11"/>
  <c r="L48" i="11"/>
  <c r="H48" i="11"/>
  <c r="G48" i="11"/>
  <c r="N48" i="11" s="1"/>
  <c r="F48" i="11"/>
  <c r="E48" i="11"/>
  <c r="D47" i="11"/>
  <c r="R46" i="11"/>
  <c r="Q46" i="11"/>
  <c r="P46" i="11"/>
  <c r="L46" i="11"/>
  <c r="H46" i="11"/>
  <c r="G46" i="11"/>
  <c r="S46" i="11" s="1"/>
  <c r="F46" i="11"/>
  <c r="E46" i="11"/>
  <c r="R45" i="11"/>
  <c r="Q45" i="11"/>
  <c r="P45" i="11"/>
  <c r="L45" i="11"/>
  <c r="H45" i="11"/>
  <c r="G45" i="11"/>
  <c r="S45" i="11" s="1"/>
  <c r="F45" i="11"/>
  <c r="E45" i="11"/>
  <c r="R44" i="11"/>
  <c r="Q44" i="11"/>
  <c r="P44" i="11"/>
  <c r="L44" i="11"/>
  <c r="H44" i="11"/>
  <c r="G44" i="11"/>
  <c r="N44" i="11" s="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R43" i="11"/>
  <c r="Q43" i="11"/>
  <c r="P43" i="11"/>
  <c r="L43" i="11"/>
  <c r="H43" i="11"/>
  <c r="G43" i="11"/>
  <c r="N43" i="11" s="1"/>
  <c r="F43" i="11"/>
  <c r="E43" i="11"/>
  <c r="R42" i="11"/>
  <c r="Q42" i="11"/>
  <c r="P42" i="11"/>
  <c r="L42" i="11"/>
  <c r="H42" i="11"/>
  <c r="G42" i="11"/>
  <c r="N42" i="11" s="1"/>
  <c r="F42" i="11"/>
  <c r="E42" i="11"/>
  <c r="R41" i="11"/>
  <c r="Q41" i="11"/>
  <c r="P41" i="11"/>
  <c r="L41" i="11"/>
  <c r="H41" i="11"/>
  <c r="G41" i="11"/>
  <c r="S41" i="11" s="1"/>
  <c r="F41" i="11"/>
  <c r="E41" i="11"/>
  <c r="H205" i="8" l="1"/>
  <c r="I204" i="8"/>
  <c r="H115" i="8"/>
  <c r="I114" i="8"/>
  <c r="F159" i="8"/>
  <c r="F158" i="8"/>
  <c r="M47" i="11"/>
  <c r="E47" i="11"/>
  <c r="H47" i="11"/>
  <c r="O47" i="11"/>
  <c r="S48" i="11"/>
  <c r="G127" i="8"/>
  <c r="F127" i="8"/>
  <c r="D161" i="8"/>
  <c r="F160" i="8"/>
  <c r="F135" i="8"/>
  <c r="D136" i="8"/>
  <c r="G135" i="8"/>
  <c r="N50" i="11"/>
  <c r="S49" i="11"/>
  <c r="S44" i="11"/>
  <c r="L47" i="11"/>
  <c r="R47" i="11"/>
  <c r="P47" i="11"/>
  <c r="F47" i="11"/>
  <c r="Q47" i="11"/>
  <c r="G47" i="11"/>
  <c r="N45" i="11"/>
  <c r="N46" i="11"/>
  <c r="S43" i="11"/>
  <c r="N41" i="11"/>
  <c r="S42" i="11"/>
  <c r="H116" i="8" l="1"/>
  <c r="I115" i="8"/>
  <c r="H206" i="8"/>
  <c r="I205" i="8"/>
  <c r="G136" i="8"/>
  <c r="F136" i="8"/>
  <c r="F161" i="8"/>
  <c r="D162" i="8"/>
  <c r="F162" i="8" s="1"/>
  <c r="S47" i="11"/>
  <c r="N47" i="11"/>
  <c r="E96" i="8"/>
  <c r="E95" i="8"/>
  <c r="E94" i="8"/>
  <c r="H207" i="8" l="1"/>
  <c r="I206" i="8"/>
  <c r="H117" i="8"/>
  <c r="I116" i="8"/>
  <c r="F22" i="57"/>
  <c r="E22" i="57"/>
  <c r="F117" i="47"/>
  <c r="F15" i="57"/>
  <c r="E15" i="57"/>
  <c r="H208" i="8" l="1"/>
  <c r="I207" i="8"/>
  <c r="I117" i="8"/>
  <c r="H152" i="8"/>
  <c r="H153" i="8" s="1"/>
  <c r="H154" i="8" s="1"/>
  <c r="H155" i="8" s="1"/>
  <c r="H156" i="8" s="1"/>
  <c r="H157" i="8" s="1"/>
  <c r="H158" i="8" s="1"/>
  <c r="H159" i="8" s="1"/>
  <c r="H160" i="8" s="1"/>
  <c r="H161" i="8" s="1"/>
  <c r="H162" i="8" s="1"/>
  <c r="H163" i="8" s="1"/>
  <c r="H164" i="8" s="1"/>
  <c r="H165" i="8" s="1"/>
  <c r="H166" i="8" s="1"/>
  <c r="H167" i="8" s="1"/>
  <c r="H168" i="8" s="1"/>
  <c r="H169" i="8" s="1"/>
  <c r="H170" i="8" s="1"/>
  <c r="H118" i="8"/>
  <c r="F121" i="44"/>
  <c r="F122" i="44"/>
  <c r="F123" i="44"/>
  <c r="F124" i="44"/>
  <c r="F125" i="44"/>
  <c r="F126" i="44"/>
  <c r="F127" i="44"/>
  <c r="F120" i="44"/>
  <c r="H119" i="8" l="1"/>
  <c r="I118" i="8"/>
  <c r="I208" i="8"/>
  <c r="H209" i="8"/>
  <c r="E58" i="56"/>
  <c r="F58" i="56" s="1"/>
  <c r="E56" i="56"/>
  <c r="F56" i="56" s="1"/>
  <c r="E21" i="57"/>
  <c r="E20" i="57"/>
  <c r="I42" i="45"/>
  <c r="I40" i="45"/>
  <c r="I209" i="8" l="1"/>
  <c r="H210" i="8"/>
  <c r="H120" i="8"/>
  <c r="I119" i="8"/>
  <c r="H14" i="57"/>
  <c r="H15" i="57" s="1"/>
  <c r="H16" i="57" s="1"/>
  <c r="H17" i="57" s="1"/>
  <c r="H18" i="57" s="1"/>
  <c r="H19" i="57" s="1"/>
  <c r="H20" i="57" s="1"/>
  <c r="F13" i="57"/>
  <c r="F14" i="57"/>
  <c r="F16" i="57"/>
  <c r="F17" i="57"/>
  <c r="F19" i="57"/>
  <c r="E13" i="57"/>
  <c r="E14" i="57"/>
  <c r="E16" i="57"/>
  <c r="E17" i="57"/>
  <c r="E19" i="57"/>
  <c r="I13" i="57"/>
  <c r="H7" i="57"/>
  <c r="E7" i="57"/>
  <c r="F54" i="10"/>
  <c r="E54" i="10"/>
  <c r="F53" i="10"/>
  <c r="E53" i="10"/>
  <c r="F52" i="10"/>
  <c r="E52" i="10"/>
  <c r="F51" i="10"/>
  <c r="E51" i="10"/>
  <c r="F50" i="10"/>
  <c r="E50" i="10"/>
  <c r="H121" i="8" l="1"/>
  <c r="I120" i="8"/>
  <c r="I210" i="8"/>
  <c r="H211" i="8"/>
  <c r="H21" i="57"/>
  <c r="I20" i="57"/>
  <c r="I14" i="57"/>
  <c r="G155" i="5"/>
  <c r="H155" i="5" s="1"/>
  <c r="I155" i="5" s="1"/>
  <c r="J155" i="5" s="1"/>
  <c r="K155" i="5" s="1"/>
  <c r="L155" i="5" s="1"/>
  <c r="E46" i="37"/>
  <c r="N92" i="37"/>
  <c r="N93" i="37"/>
  <c r="N94" i="37"/>
  <c r="N95" i="37"/>
  <c r="N96" i="37"/>
  <c r="N97" i="37"/>
  <c r="N98" i="37"/>
  <c r="N99" i="37"/>
  <c r="N100" i="37"/>
  <c r="N80" i="37"/>
  <c r="N75" i="37"/>
  <c r="F158" i="20"/>
  <c r="F157" i="20"/>
  <c r="E157" i="20"/>
  <c r="F156" i="20"/>
  <c r="E156" i="20"/>
  <c r="F155" i="20"/>
  <c r="E155" i="20"/>
  <c r="F154" i="20"/>
  <c r="E154" i="20"/>
  <c r="F153" i="20"/>
  <c r="E153" i="20"/>
  <c r="H212" i="8" l="1"/>
  <c r="I212" i="8" s="1"/>
  <c r="I211" i="8"/>
  <c r="H122" i="8"/>
  <c r="I121" i="8"/>
  <c r="I21" i="57"/>
  <c r="H22" i="57"/>
  <c r="I15" i="57"/>
  <c r="I44" i="45"/>
  <c r="E48" i="45"/>
  <c r="E47" i="45"/>
  <c r="E46" i="45"/>
  <c r="E45" i="45"/>
  <c r="E44" i="45"/>
  <c r="I43" i="45"/>
  <c r="E43" i="45"/>
  <c r="E42" i="45"/>
  <c r="I115" i="48"/>
  <c r="H115" i="48"/>
  <c r="G115" i="48"/>
  <c r="E115" i="48"/>
  <c r="I114" i="48"/>
  <c r="G114" i="48"/>
  <c r="I113" i="48"/>
  <c r="H113" i="48"/>
  <c r="G113" i="48"/>
  <c r="E113" i="48"/>
  <c r="I112" i="48"/>
  <c r="H112" i="48"/>
  <c r="G112" i="48"/>
  <c r="E112" i="48"/>
  <c r="F60" i="48"/>
  <c r="E60" i="48"/>
  <c r="F59" i="48"/>
  <c r="E59" i="48"/>
  <c r="F58" i="48"/>
  <c r="E58" i="48"/>
  <c r="F57" i="48"/>
  <c r="E57" i="48"/>
  <c r="F56" i="48"/>
  <c r="E56" i="48"/>
  <c r="F55" i="48"/>
  <c r="E55" i="48"/>
  <c r="E49" i="48"/>
  <c r="F49" i="48"/>
  <c r="F124" i="47"/>
  <c r="F123" i="47"/>
  <c r="E123" i="47"/>
  <c r="F122" i="47"/>
  <c r="E122" i="47"/>
  <c r="F58" i="47"/>
  <c r="E58" i="47"/>
  <c r="F56" i="47"/>
  <c r="E56" i="47"/>
  <c r="F55" i="47"/>
  <c r="E55" i="47"/>
  <c r="F54" i="47"/>
  <c r="H123" i="8" l="1"/>
  <c r="I122" i="8"/>
  <c r="I22" i="57"/>
  <c r="H23" i="57"/>
  <c r="I16" i="57"/>
  <c r="F60" i="44"/>
  <c r="G60" i="44"/>
  <c r="F54" i="44"/>
  <c r="G54" i="44"/>
  <c r="H120" i="32"/>
  <c r="I120" i="32"/>
  <c r="J120" i="32"/>
  <c r="F124" i="32"/>
  <c r="E124" i="32"/>
  <c r="J123" i="32"/>
  <c r="I123" i="32"/>
  <c r="H123" i="32"/>
  <c r="G123" i="32"/>
  <c r="F123" i="32"/>
  <c r="E123" i="32"/>
  <c r="J122" i="32"/>
  <c r="I122" i="32"/>
  <c r="H122" i="32"/>
  <c r="G122" i="32"/>
  <c r="F122" i="32"/>
  <c r="E122" i="32"/>
  <c r="G120" i="32"/>
  <c r="F120" i="32"/>
  <c r="E120" i="32"/>
  <c r="J119" i="32"/>
  <c r="G119" i="32"/>
  <c r="F119" i="32"/>
  <c r="E119" i="32"/>
  <c r="F58" i="32"/>
  <c r="E58" i="32"/>
  <c r="F57" i="32"/>
  <c r="E57" i="32"/>
  <c r="F56" i="32"/>
  <c r="E56" i="32"/>
  <c r="F55" i="32"/>
  <c r="E55" i="32"/>
  <c r="J127" i="44"/>
  <c r="I127" i="44"/>
  <c r="H127" i="44"/>
  <c r="G127" i="44"/>
  <c r="J126" i="44"/>
  <c r="H126" i="44"/>
  <c r="E126" i="44"/>
  <c r="J125" i="44"/>
  <c r="I125" i="44"/>
  <c r="H125" i="44"/>
  <c r="G125" i="44"/>
  <c r="E125" i="44"/>
  <c r="E124" i="44"/>
  <c r="G61" i="44"/>
  <c r="F61" i="44"/>
  <c r="E61" i="44"/>
  <c r="E60" i="44"/>
  <c r="G59" i="44"/>
  <c r="F59" i="44"/>
  <c r="E59" i="44"/>
  <c r="G58" i="44"/>
  <c r="F58" i="44"/>
  <c r="E58" i="44"/>
  <c r="E160" i="5"/>
  <c r="K162" i="5"/>
  <c r="J162" i="5"/>
  <c r="I162" i="5"/>
  <c r="E162" i="5"/>
  <c r="K161" i="5"/>
  <c r="J161" i="5"/>
  <c r="I161" i="5"/>
  <c r="H161" i="5"/>
  <c r="E161" i="5"/>
  <c r="G160" i="5"/>
  <c r="H160" i="5" s="1"/>
  <c r="G154" i="5"/>
  <c r="H154" i="5" s="1"/>
  <c r="I154" i="5" s="1"/>
  <c r="J154" i="5" s="1"/>
  <c r="K154" i="5" s="1"/>
  <c r="L154" i="5" s="1"/>
  <c r="E72" i="5"/>
  <c r="F72" i="5"/>
  <c r="E76" i="5"/>
  <c r="F75" i="5"/>
  <c r="E74" i="5"/>
  <c r="F73" i="5"/>
  <c r="E73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E45" i="8"/>
  <c r="F46" i="8"/>
  <c r="E46" i="8"/>
  <c r="F45" i="8"/>
  <c r="F43" i="8"/>
  <c r="E43" i="8"/>
  <c r="F42" i="8"/>
  <c r="I100" i="43"/>
  <c r="H100" i="43"/>
  <c r="G100" i="43"/>
  <c r="F100" i="43"/>
  <c r="E100" i="43"/>
  <c r="I99" i="43"/>
  <c r="H99" i="43"/>
  <c r="G99" i="43"/>
  <c r="F99" i="43"/>
  <c r="E99" i="43"/>
  <c r="I98" i="43"/>
  <c r="H98" i="43"/>
  <c r="G98" i="43"/>
  <c r="F98" i="43"/>
  <c r="E98" i="43"/>
  <c r="I97" i="43"/>
  <c r="H97" i="43"/>
  <c r="G97" i="43"/>
  <c r="F97" i="43"/>
  <c r="E97" i="43"/>
  <c r="N47" i="7"/>
  <c r="M47" i="7"/>
  <c r="L47" i="7"/>
  <c r="K47" i="7"/>
  <c r="J47" i="7"/>
  <c r="G47" i="7"/>
  <c r="F47" i="7"/>
  <c r="E39" i="7"/>
  <c r="F39" i="7"/>
  <c r="G39" i="7"/>
  <c r="J39" i="7"/>
  <c r="K39" i="7"/>
  <c r="L39" i="7"/>
  <c r="M39" i="7"/>
  <c r="N39" i="7"/>
  <c r="H124" i="8" l="1"/>
  <c r="I123" i="8"/>
  <c r="H24" i="57"/>
  <c r="I23" i="57"/>
  <c r="I17" i="57"/>
  <c r="H125" i="8" l="1"/>
  <c r="I124" i="8"/>
  <c r="I24" i="57"/>
  <c r="H25" i="57"/>
  <c r="I19" i="57"/>
  <c r="I18" i="57"/>
  <c r="H93" i="37"/>
  <c r="H57" i="43"/>
  <c r="H56" i="43"/>
  <c r="E57" i="43"/>
  <c r="E56" i="43"/>
  <c r="L153" i="5"/>
  <c r="K153" i="5"/>
  <c r="J153" i="5"/>
  <c r="I153" i="5"/>
  <c r="H153" i="5"/>
  <c r="G153" i="5"/>
  <c r="F153" i="5"/>
  <c r="E153" i="5"/>
  <c r="L159" i="5"/>
  <c r="K159" i="5"/>
  <c r="J159" i="5"/>
  <c r="I159" i="5"/>
  <c r="H159" i="5"/>
  <c r="G159" i="5"/>
  <c r="F159" i="5"/>
  <c r="E159" i="5"/>
  <c r="L158" i="5"/>
  <c r="K158" i="5"/>
  <c r="J158" i="5"/>
  <c r="I158" i="5"/>
  <c r="H158" i="5"/>
  <c r="G158" i="5"/>
  <c r="F158" i="5"/>
  <c r="E158" i="5"/>
  <c r="N46" i="7"/>
  <c r="M46" i="7"/>
  <c r="L46" i="7"/>
  <c r="K46" i="7"/>
  <c r="J46" i="7"/>
  <c r="G46" i="7"/>
  <c r="F46" i="7"/>
  <c r="E46" i="7"/>
  <c r="N44" i="7"/>
  <c r="M44" i="7"/>
  <c r="L44" i="7"/>
  <c r="K44" i="7"/>
  <c r="J44" i="7"/>
  <c r="G44" i="7"/>
  <c r="E44" i="7"/>
  <c r="N43" i="7"/>
  <c r="M43" i="7"/>
  <c r="L43" i="7"/>
  <c r="K43" i="7"/>
  <c r="J43" i="7"/>
  <c r="I43" i="7"/>
  <c r="H43" i="7"/>
  <c r="F44" i="37"/>
  <c r="E44" i="37"/>
  <c r="F43" i="37"/>
  <c r="E43" i="37"/>
  <c r="F95" i="37"/>
  <c r="G95" i="37"/>
  <c r="H95" i="37"/>
  <c r="I95" i="37"/>
  <c r="J95" i="37"/>
  <c r="K95" i="37"/>
  <c r="L95" i="37"/>
  <c r="M95" i="37"/>
  <c r="F96" i="37"/>
  <c r="G96" i="37"/>
  <c r="H96" i="37"/>
  <c r="I96" i="37"/>
  <c r="J96" i="37"/>
  <c r="K96" i="37"/>
  <c r="L96" i="37"/>
  <c r="M96" i="37"/>
  <c r="F97" i="37"/>
  <c r="G97" i="37"/>
  <c r="H97" i="37"/>
  <c r="I97" i="37"/>
  <c r="J97" i="37"/>
  <c r="K97" i="37"/>
  <c r="L97" i="37"/>
  <c r="M97" i="37"/>
  <c r="M98" i="37"/>
  <c r="F99" i="37"/>
  <c r="G99" i="37"/>
  <c r="H99" i="37"/>
  <c r="I99" i="37"/>
  <c r="J99" i="37"/>
  <c r="K99" i="37"/>
  <c r="M99" i="37"/>
  <c r="M100" i="37"/>
  <c r="K100" i="37"/>
  <c r="J100" i="37"/>
  <c r="I100" i="37"/>
  <c r="H100" i="37"/>
  <c r="G100" i="37"/>
  <c r="F100" i="37"/>
  <c r="E100" i="37"/>
  <c r="E99" i="37"/>
  <c r="E97" i="37"/>
  <c r="E96" i="37"/>
  <c r="E95" i="37"/>
  <c r="H126" i="8" l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I125" i="8"/>
  <c r="I126" i="8" s="1"/>
  <c r="I127" i="8" s="1"/>
  <c r="I128" i="8" s="1"/>
  <c r="I129" i="8" s="1"/>
  <c r="I130" i="8" s="1"/>
  <c r="I131" i="8" s="1"/>
  <c r="I132" i="8" s="1"/>
  <c r="I133" i="8" s="1"/>
  <c r="I134" i="8" s="1"/>
  <c r="I135" i="8" s="1"/>
  <c r="I136" i="8" s="1"/>
  <c r="I137" i="8" s="1"/>
  <c r="I138" i="8" s="1"/>
  <c r="I139" i="8" s="1"/>
  <c r="I140" i="8" s="1"/>
  <c r="I141" i="8" s="1"/>
  <c r="I142" i="8" s="1"/>
  <c r="I143" i="8" s="1"/>
  <c r="I144" i="8" s="1"/>
  <c r="I145" i="8" s="1"/>
  <c r="I146" i="8" s="1"/>
  <c r="I147" i="8" s="1"/>
  <c r="I148" i="8" s="1"/>
  <c r="I149" i="8" s="1"/>
  <c r="I150" i="8" s="1"/>
  <c r="H26" i="57"/>
  <c r="I25" i="57"/>
  <c r="F42" i="37"/>
  <c r="E42" i="37"/>
  <c r="F41" i="37"/>
  <c r="E41" i="37"/>
  <c r="J123" i="44"/>
  <c r="I123" i="44"/>
  <c r="H123" i="44"/>
  <c r="G123" i="44"/>
  <c r="E123" i="44"/>
  <c r="J122" i="44"/>
  <c r="I122" i="44"/>
  <c r="H122" i="44"/>
  <c r="G122" i="44"/>
  <c r="E122" i="44"/>
  <c r="G57" i="44"/>
  <c r="F57" i="44"/>
  <c r="E57" i="44"/>
  <c r="I26" i="57" l="1"/>
  <c r="H27" i="57"/>
  <c r="I111" i="48"/>
  <c r="H111" i="48"/>
  <c r="G111" i="48"/>
  <c r="E111" i="48"/>
  <c r="I110" i="48"/>
  <c r="H110" i="48"/>
  <c r="G110" i="48"/>
  <c r="E110" i="48"/>
  <c r="E50" i="48"/>
  <c r="F50" i="48"/>
  <c r="E48" i="32"/>
  <c r="F48" i="32"/>
  <c r="I27" i="57" l="1"/>
  <c r="H28" i="57"/>
  <c r="F38" i="8"/>
  <c r="M89" i="37"/>
  <c r="E89" i="37"/>
  <c r="N89" i="37" s="1"/>
  <c r="I96" i="43"/>
  <c r="H96" i="43"/>
  <c r="G96" i="43"/>
  <c r="F96" i="43"/>
  <c r="E96" i="43"/>
  <c r="E55" i="43"/>
  <c r="F34" i="37"/>
  <c r="F47" i="48"/>
  <c r="E47" i="48"/>
  <c r="I28" i="57" l="1"/>
  <c r="H29" i="57"/>
  <c r="F33" i="8"/>
  <c r="Q23" i="7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19" i="7"/>
  <c r="Q20" i="7" s="1"/>
  <c r="Q21" i="7" s="1"/>
  <c r="Q15" i="7"/>
  <c r="Q16" i="7" s="1"/>
  <c r="Q17" i="7" s="1"/>
  <c r="Q9" i="7"/>
  <c r="Q10" i="7" s="1"/>
  <c r="Q11" i="7" s="1"/>
  <c r="Q12" i="7" s="1"/>
  <c r="Q13" i="7" s="1"/>
  <c r="I38" i="45"/>
  <c r="I36" i="45"/>
  <c r="I37" i="45"/>
  <c r="I39" i="45"/>
  <c r="I41" i="45"/>
  <c r="L92" i="43"/>
  <c r="E93" i="43"/>
  <c r="F93" i="43"/>
  <c r="G93" i="43"/>
  <c r="H93" i="43"/>
  <c r="I93" i="43"/>
  <c r="E94" i="43"/>
  <c r="F94" i="43"/>
  <c r="G94" i="43"/>
  <c r="H94" i="43"/>
  <c r="I94" i="43"/>
  <c r="E95" i="43"/>
  <c r="F95" i="43"/>
  <c r="G95" i="43"/>
  <c r="H95" i="43"/>
  <c r="I95" i="43"/>
  <c r="I92" i="43"/>
  <c r="H92" i="43"/>
  <c r="G92" i="43"/>
  <c r="F92" i="43"/>
  <c r="E92" i="43"/>
  <c r="I91" i="43"/>
  <c r="H91" i="43"/>
  <c r="G91" i="43"/>
  <c r="F91" i="43"/>
  <c r="E91" i="43"/>
  <c r="I90" i="43"/>
  <c r="H90" i="43"/>
  <c r="G90" i="43"/>
  <c r="H89" i="43"/>
  <c r="G89" i="43"/>
  <c r="E89" i="43"/>
  <c r="I88" i="43"/>
  <c r="H88" i="43"/>
  <c r="G88" i="43"/>
  <c r="F88" i="43"/>
  <c r="E88" i="43"/>
  <c r="D87" i="43"/>
  <c r="I87" i="43" s="1"/>
  <c r="I86" i="43"/>
  <c r="H86" i="43"/>
  <c r="G86" i="43"/>
  <c r="F86" i="43"/>
  <c r="E86" i="43"/>
  <c r="I85" i="43"/>
  <c r="H85" i="43"/>
  <c r="G85" i="43"/>
  <c r="F85" i="43"/>
  <c r="K84" i="43"/>
  <c r="K85" i="43" s="1"/>
  <c r="K86" i="43" s="1"/>
  <c r="K87" i="43" s="1"/>
  <c r="K88" i="43" s="1"/>
  <c r="K89" i="43" s="1"/>
  <c r="K90" i="43" s="1"/>
  <c r="K91" i="43" s="1"/>
  <c r="K93" i="43" s="1"/>
  <c r="K94" i="43" s="1"/>
  <c r="K95" i="43" s="1"/>
  <c r="I84" i="43"/>
  <c r="H84" i="43"/>
  <c r="G84" i="43"/>
  <c r="F84" i="43"/>
  <c r="E84" i="43"/>
  <c r="I83" i="43"/>
  <c r="H83" i="43"/>
  <c r="G83" i="43"/>
  <c r="F83" i="43"/>
  <c r="E83" i="43"/>
  <c r="I82" i="43"/>
  <c r="H82" i="43"/>
  <c r="G82" i="43"/>
  <c r="F82" i="43"/>
  <c r="E82" i="43"/>
  <c r="I81" i="43"/>
  <c r="H81" i="43"/>
  <c r="G81" i="43"/>
  <c r="F81" i="43"/>
  <c r="E81" i="43"/>
  <c r="K80" i="43"/>
  <c r="K81" i="43" s="1"/>
  <c r="K82" i="43" s="1"/>
  <c r="I80" i="43"/>
  <c r="H80" i="43"/>
  <c r="G80" i="43"/>
  <c r="F80" i="43"/>
  <c r="E80" i="43"/>
  <c r="I79" i="43"/>
  <c r="H79" i="43"/>
  <c r="G79" i="43"/>
  <c r="F79" i="43"/>
  <c r="E79" i="43"/>
  <c r="I78" i="43"/>
  <c r="H78" i="43"/>
  <c r="G78" i="43"/>
  <c r="F78" i="43"/>
  <c r="E78" i="43"/>
  <c r="K77" i="43"/>
  <c r="K78" i="43" s="1"/>
  <c r="I77" i="43"/>
  <c r="H77" i="43"/>
  <c r="G77" i="43"/>
  <c r="F77" i="43"/>
  <c r="E77" i="43"/>
  <c r="I76" i="43"/>
  <c r="H76" i="43"/>
  <c r="G76" i="43"/>
  <c r="F76" i="43"/>
  <c r="E76" i="43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D69" i="43"/>
  <c r="H69" i="43" s="1"/>
  <c r="I68" i="43"/>
  <c r="H68" i="43"/>
  <c r="G68" i="43"/>
  <c r="F68" i="43"/>
  <c r="E68" i="43"/>
  <c r="I67" i="43"/>
  <c r="H67" i="43"/>
  <c r="G67" i="43"/>
  <c r="F67" i="43"/>
  <c r="E67" i="43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E51" i="43"/>
  <c r="R40" i="11"/>
  <c r="Q40" i="11"/>
  <c r="P40" i="11"/>
  <c r="L40" i="11"/>
  <c r="H40" i="11"/>
  <c r="G40" i="11"/>
  <c r="S40" i="11" s="1"/>
  <c r="F40" i="11"/>
  <c r="E40" i="11"/>
  <c r="R39" i="11"/>
  <c r="Q39" i="11"/>
  <c r="P39" i="11"/>
  <c r="L39" i="11"/>
  <c r="H39" i="11"/>
  <c r="G39" i="11"/>
  <c r="N39" i="11" s="1"/>
  <c r="F39" i="11"/>
  <c r="E39" i="11"/>
  <c r="R38" i="11"/>
  <c r="Q38" i="11"/>
  <c r="P38" i="11"/>
  <c r="L38" i="11"/>
  <c r="H38" i="11"/>
  <c r="G38" i="11"/>
  <c r="N38" i="11" s="1"/>
  <c r="F38" i="11"/>
  <c r="E38" i="11"/>
  <c r="F49" i="10"/>
  <c r="E49" i="10"/>
  <c r="F48" i="10"/>
  <c r="E48" i="10"/>
  <c r="E47" i="10"/>
  <c r="E53" i="56"/>
  <c r="F53" i="56" s="1"/>
  <c r="F152" i="20"/>
  <c r="E152" i="20"/>
  <c r="F151" i="20"/>
  <c r="E151" i="20"/>
  <c r="E41" i="45"/>
  <c r="E40" i="45"/>
  <c r="J118" i="32"/>
  <c r="G118" i="32"/>
  <c r="F118" i="32"/>
  <c r="E118" i="32"/>
  <c r="J117" i="32"/>
  <c r="G117" i="32"/>
  <c r="F117" i="32"/>
  <c r="E117" i="32"/>
  <c r="J116" i="32"/>
  <c r="G116" i="32"/>
  <c r="F116" i="32"/>
  <c r="E116" i="32"/>
  <c r="F54" i="32"/>
  <c r="E54" i="32"/>
  <c r="F53" i="32"/>
  <c r="E53" i="32"/>
  <c r="F52" i="32"/>
  <c r="E52" i="32"/>
  <c r="F51" i="32"/>
  <c r="E51" i="32"/>
  <c r="E92" i="8"/>
  <c r="F41" i="8"/>
  <c r="E41" i="8"/>
  <c r="F40" i="8"/>
  <c r="F39" i="8"/>
  <c r="J121" i="44"/>
  <c r="I121" i="44"/>
  <c r="H121" i="44"/>
  <c r="G121" i="44"/>
  <c r="E121" i="44"/>
  <c r="J120" i="44"/>
  <c r="I120" i="44"/>
  <c r="H120" i="44"/>
  <c r="G120" i="44"/>
  <c r="E120" i="44"/>
  <c r="G56" i="44"/>
  <c r="F56" i="44"/>
  <c r="E56" i="44"/>
  <c r="G55" i="44"/>
  <c r="F55" i="44"/>
  <c r="E55" i="44"/>
  <c r="E54" i="44"/>
  <c r="H41" i="7"/>
  <c r="I41" i="7"/>
  <c r="N42" i="7"/>
  <c r="M42" i="7"/>
  <c r="L42" i="7"/>
  <c r="K42" i="7"/>
  <c r="J42" i="7"/>
  <c r="G42" i="7"/>
  <c r="F42" i="7"/>
  <c r="E42" i="7"/>
  <c r="N41" i="7"/>
  <c r="M41" i="7"/>
  <c r="L41" i="7"/>
  <c r="K41" i="7"/>
  <c r="J41" i="7"/>
  <c r="N40" i="7"/>
  <c r="M40" i="7"/>
  <c r="L40" i="7"/>
  <c r="K40" i="7"/>
  <c r="J40" i="7"/>
  <c r="I40" i="7"/>
  <c r="H40" i="7"/>
  <c r="G40" i="7"/>
  <c r="F40" i="7"/>
  <c r="E40" i="7"/>
  <c r="L156" i="5"/>
  <c r="K156" i="5"/>
  <c r="J156" i="5"/>
  <c r="I156" i="5"/>
  <c r="H156" i="5"/>
  <c r="G156" i="5"/>
  <c r="F156" i="5"/>
  <c r="E156" i="5"/>
  <c r="F70" i="5"/>
  <c r="E70" i="5"/>
  <c r="M94" i="37"/>
  <c r="L94" i="37"/>
  <c r="K94" i="37"/>
  <c r="J94" i="37"/>
  <c r="I94" i="37"/>
  <c r="H94" i="37"/>
  <c r="G94" i="37"/>
  <c r="F94" i="37"/>
  <c r="E94" i="37"/>
  <c r="M93" i="37"/>
  <c r="L93" i="37"/>
  <c r="K93" i="37"/>
  <c r="J93" i="37"/>
  <c r="I93" i="37"/>
  <c r="G93" i="37"/>
  <c r="F93" i="37"/>
  <c r="E93" i="37"/>
  <c r="M92" i="37"/>
  <c r="L92" i="37"/>
  <c r="K92" i="37"/>
  <c r="J92" i="37"/>
  <c r="I92" i="37"/>
  <c r="H92" i="37"/>
  <c r="G92" i="37"/>
  <c r="F92" i="37"/>
  <c r="E92" i="37"/>
  <c r="E90" i="37"/>
  <c r="N90" i="37" s="1"/>
  <c r="F90" i="37"/>
  <c r="G90" i="37"/>
  <c r="H90" i="37"/>
  <c r="I90" i="37"/>
  <c r="J90" i="37"/>
  <c r="K90" i="37"/>
  <c r="L90" i="37"/>
  <c r="M90" i="37"/>
  <c r="E40" i="37"/>
  <c r="F39" i="37"/>
  <c r="E39" i="37"/>
  <c r="F38" i="37"/>
  <c r="E38" i="37"/>
  <c r="F35" i="37"/>
  <c r="H109" i="48"/>
  <c r="G109" i="48"/>
  <c r="E109" i="48"/>
  <c r="I108" i="48"/>
  <c r="H108" i="48"/>
  <c r="G108" i="48"/>
  <c r="E108" i="48"/>
  <c r="I107" i="48"/>
  <c r="H107" i="48"/>
  <c r="G107" i="48"/>
  <c r="E107" i="48"/>
  <c r="F54" i="48"/>
  <c r="E54" i="48"/>
  <c r="F52" i="48"/>
  <c r="F53" i="47"/>
  <c r="F52" i="47"/>
  <c r="E52" i="47"/>
  <c r="F51" i="47"/>
  <c r="I29" i="57" l="1"/>
  <c r="H30" i="57"/>
  <c r="I30" i="57" s="1"/>
  <c r="K96" i="43"/>
  <c r="K97" i="43" s="1"/>
  <c r="L95" i="43"/>
  <c r="L94" i="43"/>
  <c r="L93" i="43"/>
  <c r="F69" i="43"/>
  <c r="G87" i="43"/>
  <c r="G69" i="43"/>
  <c r="I69" i="43"/>
  <c r="D70" i="43"/>
  <c r="G70" i="43" s="1"/>
  <c r="E69" i="43"/>
  <c r="H87" i="43"/>
  <c r="N40" i="11"/>
  <c r="S39" i="11"/>
  <c r="S38" i="11"/>
  <c r="F53" i="48"/>
  <c r="E52" i="48"/>
  <c r="L96" i="43" l="1"/>
  <c r="K98" i="43"/>
  <c r="L97" i="43"/>
  <c r="H70" i="43"/>
  <c r="I70" i="43"/>
  <c r="D71" i="43"/>
  <c r="G71" i="43" s="1"/>
  <c r="E70" i="43"/>
  <c r="F70" i="43"/>
  <c r="E53" i="48"/>
  <c r="K99" i="43" l="1"/>
  <c r="L98" i="43"/>
  <c r="H71" i="43"/>
  <c r="I71" i="43"/>
  <c r="F71" i="43"/>
  <c r="E71" i="43"/>
  <c r="E53" i="43"/>
  <c r="E54" i="43"/>
  <c r="E48" i="43"/>
  <c r="F150" i="20"/>
  <c r="E150" i="20"/>
  <c r="F149" i="20"/>
  <c r="F148" i="20"/>
  <c r="F147" i="20"/>
  <c r="E147" i="20"/>
  <c r="F146" i="20"/>
  <c r="E146" i="20"/>
  <c r="E45" i="48"/>
  <c r="F45" i="48"/>
  <c r="E46" i="48"/>
  <c r="F46" i="48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100" i="43" l="1"/>
  <c r="L99" i="43"/>
  <c r="E89" i="8"/>
  <c r="G88" i="8"/>
  <c r="F88" i="8"/>
  <c r="E88" i="8"/>
  <c r="F87" i="8"/>
  <c r="E87" i="8"/>
  <c r="E52" i="43"/>
  <c r="R37" i="11"/>
  <c r="Q37" i="11"/>
  <c r="P37" i="11"/>
  <c r="L37" i="11"/>
  <c r="H37" i="11"/>
  <c r="G37" i="11"/>
  <c r="S37" i="11" s="1"/>
  <c r="F37" i="11"/>
  <c r="E37" i="11"/>
  <c r="R36" i="11"/>
  <c r="Q36" i="11"/>
  <c r="P36" i="11"/>
  <c r="L36" i="11"/>
  <c r="H36" i="11"/>
  <c r="G36" i="11"/>
  <c r="S36" i="11" s="1"/>
  <c r="F36" i="11"/>
  <c r="E36" i="11"/>
  <c r="R35" i="11"/>
  <c r="Q35" i="11"/>
  <c r="P35" i="11"/>
  <c r="L35" i="11"/>
  <c r="H35" i="11"/>
  <c r="G35" i="11"/>
  <c r="S35" i="11" s="1"/>
  <c r="F35" i="11"/>
  <c r="E35" i="11"/>
  <c r="R34" i="11"/>
  <c r="Q34" i="11"/>
  <c r="P34" i="11"/>
  <c r="L34" i="11"/>
  <c r="H34" i="11"/>
  <c r="G34" i="11"/>
  <c r="S34" i="11" s="1"/>
  <c r="F34" i="11"/>
  <c r="E34" i="11"/>
  <c r="H32" i="11"/>
  <c r="H33" i="11"/>
  <c r="R33" i="11"/>
  <c r="Q33" i="11"/>
  <c r="P33" i="11"/>
  <c r="L33" i="11"/>
  <c r="G33" i="11"/>
  <c r="N33" i="11" s="1"/>
  <c r="F33" i="11"/>
  <c r="E33" i="11"/>
  <c r="J115" i="32"/>
  <c r="G115" i="32"/>
  <c r="F115" i="32"/>
  <c r="E115" i="32"/>
  <c r="F50" i="32"/>
  <c r="E50" i="32"/>
  <c r="F49" i="32"/>
  <c r="E49" i="32"/>
  <c r="K101" i="43" l="1"/>
  <c r="L100" i="43"/>
  <c r="N37" i="11"/>
  <c r="N36" i="11"/>
  <c r="N35" i="11"/>
  <c r="N34" i="11"/>
  <c r="S33" i="11"/>
  <c r="K102" i="43" l="1"/>
  <c r="L101" i="43"/>
  <c r="F50" i="47"/>
  <c r="E50" i="47"/>
  <c r="F49" i="47"/>
  <c r="E49" i="47"/>
  <c r="F48" i="47"/>
  <c r="F47" i="47"/>
  <c r="E47" i="47"/>
  <c r="F47" i="32"/>
  <c r="E47" i="32"/>
  <c r="E109" i="32"/>
  <c r="E114" i="32"/>
  <c r="J114" i="32"/>
  <c r="F114" i="32"/>
  <c r="J113" i="32"/>
  <c r="G113" i="32"/>
  <c r="F113" i="32"/>
  <c r="E113" i="32"/>
  <c r="J112" i="32"/>
  <c r="G112" i="32"/>
  <c r="F112" i="32"/>
  <c r="E112" i="32"/>
  <c r="J119" i="44"/>
  <c r="I119" i="44"/>
  <c r="H119" i="44"/>
  <c r="G119" i="44"/>
  <c r="F119" i="44"/>
  <c r="E119" i="44"/>
  <c r="J118" i="44"/>
  <c r="I118" i="44"/>
  <c r="H118" i="44"/>
  <c r="G118" i="44"/>
  <c r="F118" i="44"/>
  <c r="E118" i="44"/>
  <c r="J117" i="44"/>
  <c r="I117" i="44"/>
  <c r="H117" i="44"/>
  <c r="G117" i="44"/>
  <c r="F117" i="44"/>
  <c r="E117" i="44"/>
  <c r="J116" i="44"/>
  <c r="I116" i="44"/>
  <c r="H116" i="44"/>
  <c r="G116" i="44"/>
  <c r="F116" i="44"/>
  <c r="E116" i="44"/>
  <c r="G53" i="44"/>
  <c r="F53" i="44"/>
  <c r="E53" i="44"/>
  <c r="G52" i="44"/>
  <c r="F52" i="44"/>
  <c r="E52" i="44"/>
  <c r="G51" i="44"/>
  <c r="F51" i="44"/>
  <c r="E51" i="44"/>
  <c r="G50" i="44"/>
  <c r="F50" i="44"/>
  <c r="E37" i="7"/>
  <c r="F37" i="7"/>
  <c r="G37" i="7"/>
  <c r="N38" i="7"/>
  <c r="M38" i="7"/>
  <c r="L38" i="7"/>
  <c r="K38" i="7"/>
  <c r="J38" i="7"/>
  <c r="I38" i="7"/>
  <c r="H38" i="7"/>
  <c r="N37" i="7"/>
  <c r="M37" i="7"/>
  <c r="L37" i="7"/>
  <c r="K37" i="7"/>
  <c r="J37" i="7"/>
  <c r="H37" i="7"/>
  <c r="N36" i="7"/>
  <c r="M36" i="7"/>
  <c r="L36" i="7"/>
  <c r="K36" i="7"/>
  <c r="J36" i="7"/>
  <c r="I36" i="7"/>
  <c r="H36" i="7"/>
  <c r="G36" i="7"/>
  <c r="F36" i="7"/>
  <c r="E36" i="7"/>
  <c r="F149" i="5"/>
  <c r="G149" i="5"/>
  <c r="H149" i="5"/>
  <c r="F150" i="5"/>
  <c r="G150" i="5"/>
  <c r="H150" i="5"/>
  <c r="F151" i="5"/>
  <c r="G151" i="5"/>
  <c r="H151" i="5"/>
  <c r="F152" i="5"/>
  <c r="G152" i="5"/>
  <c r="H152" i="5"/>
  <c r="L152" i="5"/>
  <c r="K152" i="5"/>
  <c r="J152" i="5"/>
  <c r="I152" i="5"/>
  <c r="E152" i="5"/>
  <c r="L151" i="5"/>
  <c r="K151" i="5"/>
  <c r="J151" i="5"/>
  <c r="I151" i="5"/>
  <c r="E151" i="5"/>
  <c r="L150" i="5"/>
  <c r="K150" i="5"/>
  <c r="J150" i="5"/>
  <c r="I150" i="5"/>
  <c r="E150" i="5"/>
  <c r="F66" i="5"/>
  <c r="E66" i="5"/>
  <c r="F64" i="5"/>
  <c r="E64" i="5"/>
  <c r="M88" i="37"/>
  <c r="L88" i="37"/>
  <c r="K88" i="37"/>
  <c r="J88" i="37"/>
  <c r="I88" i="37"/>
  <c r="H88" i="37"/>
  <c r="G88" i="37"/>
  <c r="F88" i="37"/>
  <c r="E88" i="37"/>
  <c r="N88" i="37" s="1"/>
  <c r="F33" i="37"/>
  <c r="F36" i="37"/>
  <c r="F37" i="37"/>
  <c r="E37" i="37"/>
  <c r="E36" i="37"/>
  <c r="E35" i="37"/>
  <c r="E34" i="37"/>
  <c r="I106" i="48"/>
  <c r="H106" i="48"/>
  <c r="G106" i="48"/>
  <c r="E106" i="48"/>
  <c r="I105" i="48"/>
  <c r="H105" i="48"/>
  <c r="G105" i="48"/>
  <c r="F105" i="48"/>
  <c r="E105" i="48"/>
  <c r="I104" i="48"/>
  <c r="H104" i="48"/>
  <c r="G104" i="48"/>
  <c r="I103" i="48"/>
  <c r="H103" i="48"/>
  <c r="G103" i="48"/>
  <c r="F51" i="48"/>
  <c r="E51" i="48"/>
  <c r="E48" i="48"/>
  <c r="E49" i="43"/>
  <c r="K103" i="43" l="1"/>
  <c r="L102" i="43"/>
  <c r="F42" i="32"/>
  <c r="E42" i="32"/>
  <c r="K104" i="43" l="1"/>
  <c r="L103" i="43"/>
  <c r="E100" i="48"/>
  <c r="F100" i="48"/>
  <c r="G100" i="48"/>
  <c r="H100" i="48"/>
  <c r="I100" i="48"/>
  <c r="K105" i="43" l="1"/>
  <c r="L104" i="43"/>
  <c r="F145" i="5"/>
  <c r="G145" i="5"/>
  <c r="K106" i="43" l="1"/>
  <c r="L105" i="43"/>
  <c r="F28" i="8"/>
  <c r="H27" i="11"/>
  <c r="G27" i="11"/>
  <c r="F27" i="11"/>
  <c r="E27" i="11"/>
  <c r="E40" i="32"/>
  <c r="F40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K107" i="43" l="1"/>
  <c r="L106" i="43"/>
  <c r="I29" i="45"/>
  <c r="L107" i="43" l="1"/>
  <c r="K108" i="43"/>
  <c r="K109" i="43" s="1"/>
  <c r="L109" i="43" s="1"/>
  <c r="E35" i="45"/>
  <c r="E34" i="45"/>
  <c r="E33" i="45"/>
  <c r="I32" i="45"/>
  <c r="E32" i="45"/>
  <c r="L108" i="43" l="1"/>
  <c r="H79" i="37"/>
  <c r="F46" i="4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42" i="56"/>
  <c r="H43" i="56" s="1"/>
  <c r="H44" i="56" s="1"/>
  <c r="I132" i="38"/>
  <c r="I133" i="38"/>
  <c r="I134" i="38"/>
  <c r="I136" i="38" s="1"/>
  <c r="I137" i="38" s="1"/>
  <c r="I138" i="38" s="1"/>
  <c r="H138" i="20"/>
  <c r="H139" i="20" s="1"/>
  <c r="H140" i="20" s="1"/>
  <c r="H141" i="20" s="1"/>
  <c r="H142" i="20" s="1"/>
  <c r="H143" i="20" s="1"/>
  <c r="H144" i="20" s="1"/>
  <c r="H145" i="20" s="1"/>
  <c r="H146" i="20" s="1"/>
  <c r="H147" i="20" s="1"/>
  <c r="H148" i="20" s="1"/>
  <c r="H149" i="20" s="1"/>
  <c r="H150" i="20" s="1"/>
  <c r="H151" i="20" s="1"/>
  <c r="H152" i="20" s="1"/>
  <c r="H153" i="20" s="1"/>
  <c r="H154" i="20" s="1"/>
  <c r="H155" i="20" s="1"/>
  <c r="H156" i="20" s="1"/>
  <c r="H157" i="20" s="1"/>
  <c r="H158" i="20" s="1"/>
  <c r="H159" i="20" s="1"/>
  <c r="H160" i="20" s="1"/>
  <c r="H161" i="20" s="1"/>
  <c r="H162" i="20" s="1"/>
  <c r="H163" i="20" s="1"/>
  <c r="H164" i="20" s="1"/>
  <c r="H165" i="20" s="1"/>
  <c r="H166" i="20" s="1"/>
  <c r="H167" i="20" s="1"/>
  <c r="J40" i="14"/>
  <c r="J41" i="14"/>
  <c r="J42" i="14" s="1"/>
  <c r="J39" i="14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R32" i="11"/>
  <c r="Q32" i="11"/>
  <c r="P32" i="11"/>
  <c r="L32" i="11"/>
  <c r="G32" i="11"/>
  <c r="S32" i="11" s="1"/>
  <c r="F32" i="11"/>
  <c r="E32" i="11"/>
  <c r="R31" i="11"/>
  <c r="Q31" i="11"/>
  <c r="P31" i="11"/>
  <c r="L31" i="11"/>
  <c r="H31" i="11"/>
  <c r="G31" i="11"/>
  <c r="N31" i="11" s="1"/>
  <c r="F31" i="11"/>
  <c r="E31" i="11"/>
  <c r="R30" i="11"/>
  <c r="Q30" i="11"/>
  <c r="P30" i="11"/>
  <c r="L30" i="11"/>
  <c r="H30" i="11"/>
  <c r="G30" i="11"/>
  <c r="S30" i="11" s="1"/>
  <c r="F30" i="11"/>
  <c r="E30" i="11"/>
  <c r="R29" i="11"/>
  <c r="Q29" i="11"/>
  <c r="P29" i="11"/>
  <c r="L29" i="11"/>
  <c r="H29" i="11"/>
  <c r="G29" i="11"/>
  <c r="S29" i="11" s="1"/>
  <c r="F29" i="11"/>
  <c r="E29" i="11"/>
  <c r="F21" i="11"/>
  <c r="E47" i="43"/>
  <c r="E46" i="43"/>
  <c r="E45" i="43"/>
  <c r="E26" i="8"/>
  <c r="I30" i="45"/>
  <c r="I26" i="45"/>
  <c r="I27" i="45"/>
  <c r="I28" i="45"/>
  <c r="I31" i="45"/>
  <c r="I25" i="45"/>
  <c r="F63" i="5"/>
  <c r="E63" i="5"/>
  <c r="F62" i="5"/>
  <c r="E62" i="5"/>
  <c r="F60" i="5"/>
  <c r="F59" i="5"/>
  <c r="E59" i="5"/>
  <c r="F58" i="5"/>
  <c r="E58" i="5"/>
  <c r="F57" i="5"/>
  <c r="E57" i="5"/>
  <c r="F56" i="5"/>
  <c r="E56" i="5"/>
  <c r="F55" i="5"/>
  <c r="F54" i="5"/>
  <c r="E54" i="5"/>
  <c r="F53" i="5"/>
  <c r="E53" i="5"/>
  <c r="H52" i="5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F52" i="5"/>
  <c r="E52" i="5"/>
  <c r="F51" i="5"/>
  <c r="E51" i="5"/>
  <c r="F50" i="5"/>
  <c r="E50" i="5"/>
  <c r="F49" i="5"/>
  <c r="E49" i="5"/>
  <c r="H48" i="5"/>
  <c r="H49" i="5" s="1"/>
  <c r="H50" i="5" s="1"/>
  <c r="F48" i="5"/>
  <c r="E48" i="5"/>
  <c r="F47" i="5"/>
  <c r="E47" i="5"/>
  <c r="F46" i="5"/>
  <c r="E46" i="5"/>
  <c r="F45" i="5"/>
  <c r="E45" i="5"/>
  <c r="H44" i="5"/>
  <c r="H45" i="5" s="1"/>
  <c r="H46" i="5" s="1"/>
  <c r="F44" i="5"/>
  <c r="E44" i="5"/>
  <c r="F43" i="5"/>
  <c r="E43" i="5"/>
  <c r="F42" i="5"/>
  <c r="E42" i="5"/>
  <c r="D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D33" i="5"/>
  <c r="E33" i="5" s="1"/>
  <c r="F32" i="5"/>
  <c r="E32" i="5"/>
  <c r="F31" i="5"/>
  <c r="E31" i="5"/>
  <c r="F30" i="5"/>
  <c r="E30" i="5"/>
  <c r="F29" i="5"/>
  <c r="E29" i="5"/>
  <c r="F28" i="5"/>
  <c r="E28" i="5"/>
  <c r="F27" i="5"/>
  <c r="E27" i="5"/>
  <c r="D24" i="5"/>
  <c r="F23" i="5"/>
  <c r="E23" i="5"/>
  <c r="F22" i="5"/>
  <c r="E22" i="5"/>
  <c r="D21" i="5"/>
  <c r="F21" i="5" s="1"/>
  <c r="F20" i="5"/>
  <c r="E20" i="5"/>
  <c r="F19" i="5"/>
  <c r="E19" i="5"/>
  <c r="D16" i="5"/>
  <c r="D17" i="5" s="1"/>
  <c r="F15" i="5"/>
  <c r="E15" i="5"/>
  <c r="H14" i="5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F14" i="5"/>
  <c r="E14" i="5"/>
  <c r="F13" i="5"/>
  <c r="E13" i="5"/>
  <c r="D10" i="5"/>
  <c r="D11" i="5" s="1"/>
  <c r="F9" i="5"/>
  <c r="E9" i="5"/>
  <c r="K38" i="45" l="1"/>
  <c r="K39" i="45" s="1"/>
  <c r="K40" i="45" s="1"/>
  <c r="K41" i="45" s="1"/>
  <c r="K42" i="45" s="1"/>
  <c r="S31" i="11"/>
  <c r="N32" i="11"/>
  <c r="N30" i="11"/>
  <c r="N29" i="11"/>
  <c r="F41" i="5"/>
  <c r="F33" i="5"/>
  <c r="E10" i="5"/>
  <c r="F16" i="5"/>
  <c r="F24" i="5"/>
  <c r="E24" i="5"/>
  <c r="E41" i="5"/>
  <c r="D18" i="5"/>
  <c r="E17" i="5"/>
  <c r="F17" i="5"/>
  <c r="D12" i="5"/>
  <c r="E11" i="5"/>
  <c r="F11" i="5"/>
  <c r="E21" i="5"/>
  <c r="D25" i="5"/>
  <c r="E16" i="5"/>
  <c r="F10" i="5"/>
  <c r="G86" i="8"/>
  <c r="F86" i="8"/>
  <c r="E86" i="8"/>
  <c r="E85" i="8"/>
  <c r="G84" i="8"/>
  <c r="E84" i="8"/>
  <c r="E83" i="8"/>
  <c r="F31" i="8"/>
  <c r="G138" i="38"/>
  <c r="F138" i="38"/>
  <c r="E138" i="38"/>
  <c r="G137" i="38"/>
  <c r="F137" i="38"/>
  <c r="E137" i="38"/>
  <c r="G136" i="38"/>
  <c r="F136" i="38"/>
  <c r="E136" i="38"/>
  <c r="F145" i="20"/>
  <c r="E145" i="20"/>
  <c r="F144" i="20"/>
  <c r="E144" i="20"/>
  <c r="E143" i="20"/>
  <c r="F142" i="20"/>
  <c r="E142" i="20"/>
  <c r="J111" i="32"/>
  <c r="E111" i="32"/>
  <c r="J110" i="32"/>
  <c r="I110" i="32"/>
  <c r="H110" i="32"/>
  <c r="G110" i="32"/>
  <c r="F110" i="32"/>
  <c r="E110" i="32"/>
  <c r="J109" i="32"/>
  <c r="I109" i="32"/>
  <c r="H109" i="32"/>
  <c r="G109" i="32"/>
  <c r="F109" i="32"/>
  <c r="J108" i="32"/>
  <c r="I108" i="32"/>
  <c r="H108" i="32"/>
  <c r="F108" i="32"/>
  <c r="F46" i="32"/>
  <c r="E46" i="32"/>
  <c r="F45" i="32"/>
  <c r="E45" i="32"/>
  <c r="F44" i="32"/>
  <c r="E44" i="32"/>
  <c r="F39" i="32"/>
  <c r="G82" i="8"/>
  <c r="F82" i="8"/>
  <c r="E82" i="8"/>
  <c r="G81" i="8"/>
  <c r="E81" i="8"/>
  <c r="F115" i="44"/>
  <c r="E115" i="44"/>
  <c r="J114" i="44"/>
  <c r="I114" i="44"/>
  <c r="H114" i="44"/>
  <c r="G114" i="44"/>
  <c r="F114" i="44"/>
  <c r="E114" i="44"/>
  <c r="J113" i="44"/>
  <c r="I113" i="44"/>
  <c r="H113" i="44"/>
  <c r="G113" i="44"/>
  <c r="F113" i="44"/>
  <c r="E113" i="44"/>
  <c r="J112" i="44"/>
  <c r="I112" i="44"/>
  <c r="H112" i="44"/>
  <c r="G112" i="44"/>
  <c r="F112" i="44"/>
  <c r="E112" i="44"/>
  <c r="G49" i="44"/>
  <c r="F49" i="44"/>
  <c r="E49" i="44"/>
  <c r="E48" i="44"/>
  <c r="G47" i="44"/>
  <c r="F47" i="44"/>
  <c r="E47" i="44"/>
  <c r="N35" i="7"/>
  <c r="M35" i="7"/>
  <c r="L35" i="7"/>
  <c r="K35" i="7"/>
  <c r="J35" i="7"/>
  <c r="N34" i="7"/>
  <c r="M34" i="7"/>
  <c r="L34" i="7"/>
  <c r="K34" i="7"/>
  <c r="J34" i="7"/>
  <c r="H34" i="7"/>
  <c r="N33" i="7"/>
  <c r="M33" i="7"/>
  <c r="L33" i="7"/>
  <c r="K33" i="7"/>
  <c r="J33" i="7"/>
  <c r="I33" i="7"/>
  <c r="H33" i="7"/>
  <c r="N32" i="7"/>
  <c r="M32" i="7"/>
  <c r="L32" i="7"/>
  <c r="K32" i="7"/>
  <c r="J32" i="7"/>
  <c r="H32" i="7"/>
  <c r="N31" i="7"/>
  <c r="M31" i="7"/>
  <c r="L31" i="7"/>
  <c r="K31" i="7"/>
  <c r="J31" i="7"/>
  <c r="I31" i="7"/>
  <c r="H31" i="7"/>
  <c r="E25" i="5" l="1"/>
  <c r="F25" i="5"/>
  <c r="D26" i="5"/>
  <c r="E12" i="5"/>
  <c r="F12" i="5"/>
  <c r="F18" i="5"/>
  <c r="E18" i="5"/>
  <c r="E149" i="5"/>
  <c r="L148" i="5"/>
  <c r="K148" i="5"/>
  <c r="J148" i="5"/>
  <c r="I148" i="5"/>
  <c r="E148" i="5"/>
  <c r="L147" i="5"/>
  <c r="K147" i="5"/>
  <c r="J147" i="5"/>
  <c r="I147" i="5"/>
  <c r="H147" i="5"/>
  <c r="G147" i="5"/>
  <c r="F147" i="5"/>
  <c r="E147" i="5"/>
  <c r="L146" i="5"/>
  <c r="K146" i="5"/>
  <c r="J146" i="5"/>
  <c r="I146" i="5"/>
  <c r="E146" i="5"/>
  <c r="M87" i="37"/>
  <c r="L87" i="37"/>
  <c r="K87" i="37"/>
  <c r="J87" i="37"/>
  <c r="I87" i="37"/>
  <c r="H87" i="37"/>
  <c r="G87" i="37"/>
  <c r="F87" i="37"/>
  <c r="E87" i="37"/>
  <c r="N87" i="37" s="1"/>
  <c r="E33" i="37"/>
  <c r="E32" i="37"/>
  <c r="E31" i="37"/>
  <c r="I102" i="48"/>
  <c r="H102" i="48"/>
  <c r="G102" i="48"/>
  <c r="E102" i="48"/>
  <c r="I101" i="48"/>
  <c r="H101" i="48"/>
  <c r="G101" i="48"/>
  <c r="F101" i="48"/>
  <c r="E101" i="48"/>
  <c r="F26" i="5" l="1"/>
  <c r="E26" i="5"/>
  <c r="G106" i="44"/>
  <c r="H106" i="44"/>
  <c r="I106" i="44"/>
  <c r="J22" i="7"/>
  <c r="K22" i="7"/>
  <c r="G37" i="44"/>
  <c r="F36" i="32"/>
  <c r="L145" i="5"/>
  <c r="K145" i="5"/>
  <c r="J145" i="5"/>
  <c r="I145" i="5"/>
  <c r="H145" i="5"/>
  <c r="E145" i="5"/>
  <c r="F128" i="38"/>
  <c r="G128" i="38"/>
  <c r="F39" i="10"/>
  <c r="E39" i="10"/>
  <c r="F38" i="10"/>
  <c r="E38" i="10"/>
  <c r="F37" i="10"/>
  <c r="E37" i="10"/>
  <c r="F36" i="10"/>
  <c r="E36" i="10"/>
  <c r="F35" i="10"/>
  <c r="E35" i="10"/>
  <c r="R28" i="11"/>
  <c r="Q28" i="11"/>
  <c r="P28" i="11"/>
  <c r="L28" i="11"/>
  <c r="H28" i="11"/>
  <c r="G28" i="11"/>
  <c r="S28" i="11" s="1"/>
  <c r="F28" i="11"/>
  <c r="E28" i="11"/>
  <c r="R27" i="11"/>
  <c r="Q27" i="11"/>
  <c r="P27" i="11"/>
  <c r="L27" i="11"/>
  <c r="N27" i="11"/>
  <c r="R26" i="11"/>
  <c r="Q26" i="11"/>
  <c r="P26" i="11"/>
  <c r="L26" i="11"/>
  <c r="H26" i="11"/>
  <c r="G26" i="11"/>
  <c r="S26" i="11" s="1"/>
  <c r="F26" i="11"/>
  <c r="E26" i="11"/>
  <c r="R25" i="11"/>
  <c r="Q25" i="11"/>
  <c r="P25" i="11"/>
  <c r="L25" i="11"/>
  <c r="H25" i="11"/>
  <c r="G25" i="11"/>
  <c r="N25" i="11" s="1"/>
  <c r="F25" i="11"/>
  <c r="E25" i="11"/>
  <c r="R24" i="11"/>
  <c r="Q24" i="11"/>
  <c r="P24" i="11"/>
  <c r="L24" i="11"/>
  <c r="H24" i="11"/>
  <c r="G24" i="11"/>
  <c r="N24" i="11" s="1"/>
  <c r="F24" i="11"/>
  <c r="E24" i="11"/>
  <c r="J29" i="7"/>
  <c r="K29" i="7"/>
  <c r="L29" i="7"/>
  <c r="M29" i="7"/>
  <c r="N29" i="7"/>
  <c r="H30" i="7"/>
  <c r="I30" i="7"/>
  <c r="J30" i="7"/>
  <c r="K30" i="7"/>
  <c r="L30" i="7"/>
  <c r="M30" i="7"/>
  <c r="N30" i="7"/>
  <c r="F38" i="47"/>
  <c r="F37" i="47"/>
  <c r="F36" i="47"/>
  <c r="E37" i="56"/>
  <c r="F37" i="56" s="1"/>
  <c r="F141" i="20"/>
  <c r="E141" i="20"/>
  <c r="F140" i="20"/>
  <c r="E140" i="20"/>
  <c r="E139" i="20"/>
  <c r="F138" i="20"/>
  <c r="E137" i="20"/>
  <c r="E134" i="20"/>
  <c r="E135" i="20"/>
  <c r="F137" i="20"/>
  <c r="F136" i="20"/>
  <c r="G18" i="11"/>
  <c r="E31" i="45"/>
  <c r="E30" i="45"/>
  <c r="E29" i="45"/>
  <c r="E28" i="45"/>
  <c r="E27" i="45"/>
  <c r="M75" i="37"/>
  <c r="E44" i="43"/>
  <c r="G80" i="8"/>
  <c r="F80" i="8"/>
  <c r="E80" i="8"/>
  <c r="J109" i="44"/>
  <c r="J110" i="44"/>
  <c r="J111" i="44"/>
  <c r="H109" i="44"/>
  <c r="H110" i="44"/>
  <c r="H111" i="44"/>
  <c r="I111" i="44"/>
  <c r="G111" i="44"/>
  <c r="F111" i="44"/>
  <c r="E111" i="44"/>
  <c r="I110" i="44"/>
  <c r="G110" i="44"/>
  <c r="F110" i="44"/>
  <c r="E110" i="44"/>
  <c r="I109" i="44"/>
  <c r="G109" i="44"/>
  <c r="F109" i="44"/>
  <c r="E109" i="44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L144" i="5"/>
  <c r="K144" i="5"/>
  <c r="J144" i="5"/>
  <c r="I144" i="5"/>
  <c r="H144" i="5"/>
  <c r="G144" i="5"/>
  <c r="F144" i="5"/>
  <c r="E144" i="5"/>
  <c r="E43" i="32"/>
  <c r="F43" i="32"/>
  <c r="E38" i="32"/>
  <c r="F38" i="32"/>
  <c r="E37" i="32"/>
  <c r="F37" i="32"/>
  <c r="E39" i="32"/>
  <c r="F41" i="32"/>
  <c r="E41" i="32"/>
  <c r="J107" i="32"/>
  <c r="G107" i="32"/>
  <c r="F107" i="32"/>
  <c r="J106" i="32"/>
  <c r="I106" i="32"/>
  <c r="H106" i="32"/>
  <c r="G106" i="32"/>
  <c r="F106" i="32"/>
  <c r="J105" i="32"/>
  <c r="I105" i="32"/>
  <c r="H105" i="32"/>
  <c r="G105" i="32"/>
  <c r="F105" i="32"/>
  <c r="E105" i="32"/>
  <c r="J104" i="32"/>
  <c r="G103" i="32"/>
  <c r="H103" i="32"/>
  <c r="I103" i="32"/>
  <c r="J103" i="32"/>
  <c r="F103" i="32"/>
  <c r="E103" i="32"/>
  <c r="F30" i="8"/>
  <c r="F29" i="8"/>
  <c r="E81" i="37"/>
  <c r="N81" i="37" s="1"/>
  <c r="M86" i="37"/>
  <c r="L86" i="37"/>
  <c r="K86" i="37"/>
  <c r="J86" i="37"/>
  <c r="I86" i="37"/>
  <c r="H86" i="37"/>
  <c r="G86" i="37"/>
  <c r="F86" i="37"/>
  <c r="E86" i="37"/>
  <c r="N86" i="37" s="1"/>
  <c r="M85" i="37"/>
  <c r="L85" i="37"/>
  <c r="K85" i="37"/>
  <c r="J85" i="37"/>
  <c r="I85" i="37"/>
  <c r="H85" i="37"/>
  <c r="G85" i="37"/>
  <c r="F85" i="37"/>
  <c r="E85" i="37"/>
  <c r="N85" i="37" s="1"/>
  <c r="M84" i="37"/>
  <c r="L84" i="37"/>
  <c r="K84" i="37"/>
  <c r="J84" i="37"/>
  <c r="I84" i="37"/>
  <c r="H84" i="37"/>
  <c r="E84" i="37"/>
  <c r="N84" i="37" s="1"/>
  <c r="M83" i="37"/>
  <c r="L83" i="37"/>
  <c r="K83" i="37"/>
  <c r="J83" i="37"/>
  <c r="I83" i="37"/>
  <c r="H83" i="37"/>
  <c r="G83" i="37"/>
  <c r="F83" i="37"/>
  <c r="E83" i="37"/>
  <c r="N83" i="37" s="1"/>
  <c r="M82" i="37"/>
  <c r="L82" i="37"/>
  <c r="K82" i="37"/>
  <c r="E82" i="37"/>
  <c r="N82" i="37" s="1"/>
  <c r="M81" i="37"/>
  <c r="L81" i="37"/>
  <c r="K81" i="37"/>
  <c r="J81" i="37"/>
  <c r="I81" i="37"/>
  <c r="H81" i="37"/>
  <c r="G81" i="37"/>
  <c r="F81" i="37"/>
  <c r="E30" i="37"/>
  <c r="F29" i="37"/>
  <c r="E29" i="37"/>
  <c r="E28" i="37"/>
  <c r="E27" i="37"/>
  <c r="F25" i="37"/>
  <c r="E25" i="37"/>
  <c r="E43" i="43"/>
  <c r="F135" i="20"/>
  <c r="E31" i="32"/>
  <c r="N28" i="11" l="1"/>
  <c r="N26" i="11"/>
  <c r="S27" i="11"/>
  <c r="S25" i="11"/>
  <c r="S24" i="11"/>
  <c r="E30" i="8"/>
  <c r="K53" i="51"/>
  <c r="K54" i="51"/>
  <c r="K55" i="51"/>
  <c r="K56" i="51"/>
  <c r="K52" i="51"/>
  <c r="J53" i="51"/>
  <c r="J54" i="51"/>
  <c r="J55" i="51"/>
  <c r="J56" i="51"/>
  <c r="J52" i="51"/>
  <c r="I53" i="51"/>
  <c r="I54" i="51"/>
  <c r="I55" i="51"/>
  <c r="I56" i="51"/>
  <c r="I52" i="5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E89" i="48"/>
  <c r="J44" i="51" l="1"/>
  <c r="E53" i="51"/>
  <c r="D55" i="51"/>
  <c r="E55" i="51" s="1"/>
  <c r="H45" i="51"/>
  <c r="J45" i="51" s="1"/>
  <c r="D47" i="51"/>
  <c r="E46" i="51"/>
  <c r="E45" i="51"/>
  <c r="I44" i="51"/>
  <c r="I24" i="45"/>
  <c r="E42" i="43"/>
  <c r="D96" i="48"/>
  <c r="F18" i="8"/>
  <c r="F19" i="8"/>
  <c r="F20" i="8"/>
  <c r="F21" i="8"/>
  <c r="F22" i="8"/>
  <c r="F23" i="8"/>
  <c r="F24" i="8"/>
  <c r="F17" i="8"/>
  <c r="E25" i="8"/>
  <c r="E24" i="8"/>
  <c r="H18" i="8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7" i="8" s="1"/>
  <c r="H48" i="8" s="1"/>
  <c r="H49" i="8" s="1"/>
  <c r="H50" i="8" s="1"/>
  <c r="H51" i="8" s="1"/>
  <c r="H52" i="8" s="1"/>
  <c r="H53" i="8" s="1"/>
  <c r="H54" i="8" s="1"/>
  <c r="H55" i="8" s="1"/>
  <c r="E33" i="44"/>
  <c r="E34" i="44"/>
  <c r="E35" i="44"/>
  <c r="E36" i="44"/>
  <c r="E37" i="44"/>
  <c r="E38" i="44"/>
  <c r="E39" i="44"/>
  <c r="E40" i="44"/>
  <c r="E32" i="44"/>
  <c r="H137" i="5"/>
  <c r="D99" i="47"/>
  <c r="D100" i="47" s="1"/>
  <c r="F34" i="47"/>
  <c r="E40" i="43"/>
  <c r="E41" i="43"/>
  <c r="F31" i="47"/>
  <c r="F32" i="47"/>
  <c r="F33" i="47"/>
  <c r="F30" i="47"/>
  <c r="E30" i="47"/>
  <c r="E31" i="47"/>
  <c r="E32" i="47"/>
  <c r="E33" i="47"/>
  <c r="E37" i="43"/>
  <c r="E38" i="43"/>
  <c r="F125" i="20"/>
  <c r="F124" i="20"/>
  <c r="F123" i="20"/>
  <c r="F133" i="20"/>
  <c r="F132" i="20"/>
  <c r="F131" i="20"/>
  <c r="F130" i="20"/>
  <c r="F12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N23" i="11" s="1"/>
  <c r="H23" i="11"/>
  <c r="L23" i="11"/>
  <c r="P23" i="11"/>
  <c r="Q23" i="11"/>
  <c r="R23" i="11"/>
  <c r="E18" i="11"/>
  <c r="S18" i="11"/>
  <c r="H18" i="11"/>
  <c r="L18" i="11"/>
  <c r="P18" i="11"/>
  <c r="Q18" i="11"/>
  <c r="R18" i="11"/>
  <c r="E19" i="11"/>
  <c r="F19" i="11"/>
  <c r="G19" i="11"/>
  <c r="N19" i="11" s="1"/>
  <c r="H19" i="11"/>
  <c r="L19" i="11"/>
  <c r="P19" i="11"/>
  <c r="Q19" i="11"/>
  <c r="R19" i="11"/>
  <c r="E20" i="11"/>
  <c r="N20" i="11"/>
  <c r="L20" i="11"/>
  <c r="P20" i="11"/>
  <c r="Q20" i="11"/>
  <c r="R20" i="11"/>
  <c r="E21" i="11"/>
  <c r="N21" i="11"/>
  <c r="H21" i="11"/>
  <c r="L21" i="11"/>
  <c r="P21" i="11"/>
  <c r="Q21" i="11"/>
  <c r="R21" i="11"/>
  <c r="E22" i="11"/>
  <c r="F22" i="11"/>
  <c r="G22" i="11"/>
  <c r="S22" i="11" s="1"/>
  <c r="H22" i="11"/>
  <c r="L22" i="11"/>
  <c r="P22" i="11"/>
  <c r="Q22" i="11"/>
  <c r="R22" i="11"/>
  <c r="E43" i="56"/>
  <c r="F43" i="56" s="1"/>
  <c r="E42" i="56"/>
  <c r="F42" i="56" s="1"/>
  <c r="E44" i="56"/>
  <c r="F44" i="56" s="1"/>
  <c r="E106" i="44"/>
  <c r="F106" i="44"/>
  <c r="H22" i="7"/>
  <c r="L22" i="7"/>
  <c r="M22" i="7"/>
  <c r="N22" i="7"/>
  <c r="H23" i="7"/>
  <c r="I23" i="7"/>
  <c r="J23" i="7"/>
  <c r="K23" i="7"/>
  <c r="L23" i="7"/>
  <c r="M23" i="7"/>
  <c r="N23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D17" i="45"/>
  <c r="I10" i="45"/>
  <c r="I9" i="45"/>
  <c r="F77" i="44"/>
  <c r="F79" i="44"/>
  <c r="F80" i="44"/>
  <c r="F81" i="44"/>
  <c r="F82" i="44"/>
  <c r="F83" i="44"/>
  <c r="F84" i="44"/>
  <c r="F85" i="44"/>
  <c r="F86" i="44"/>
  <c r="F87" i="44"/>
  <c r="F88" i="44"/>
  <c r="F89" i="44"/>
  <c r="F90" i="44"/>
  <c r="F91" i="44"/>
  <c r="F92" i="44"/>
  <c r="F93" i="44"/>
  <c r="F95" i="44"/>
  <c r="F96" i="44"/>
  <c r="F76" i="44"/>
  <c r="E91" i="48"/>
  <c r="F91" i="48"/>
  <c r="G91" i="48"/>
  <c r="H91" i="48"/>
  <c r="I91" i="48"/>
  <c r="E35" i="48"/>
  <c r="F35" i="48"/>
  <c r="E36" i="48"/>
  <c r="I75" i="8"/>
  <c r="I76" i="8" s="1"/>
  <c r="I77" i="8" s="1"/>
  <c r="I78" i="8" s="1"/>
  <c r="I79" i="8" s="1"/>
  <c r="I80" i="8" s="1"/>
  <c r="I81" i="8" s="1"/>
  <c r="I82" i="8" s="1"/>
  <c r="I83" i="8" s="1"/>
  <c r="I84" i="8" s="1"/>
  <c r="I85" i="8" s="1"/>
  <c r="I86" i="8" s="1"/>
  <c r="I87" i="8" s="1"/>
  <c r="I88" i="8" s="1"/>
  <c r="I89" i="8" s="1"/>
  <c r="I90" i="8" s="1"/>
  <c r="I91" i="8" s="1"/>
  <c r="I92" i="8" s="1"/>
  <c r="I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G65" i="8"/>
  <c r="F65" i="8"/>
  <c r="E65" i="8"/>
  <c r="F28" i="10"/>
  <c r="E28" i="10"/>
  <c r="F27" i="10"/>
  <c r="E27" i="10"/>
  <c r="E12" i="37"/>
  <c r="E13" i="37"/>
  <c r="E14" i="37"/>
  <c r="E11" i="37"/>
  <c r="E32" i="43"/>
  <c r="E31" i="43"/>
  <c r="E29" i="43"/>
  <c r="E27" i="43"/>
  <c r="E24" i="43"/>
  <c r="F31" i="32"/>
  <c r="N22" i="11" l="1"/>
  <c r="M24" i="7"/>
  <c r="I45" i="51"/>
  <c r="D56" i="51"/>
  <c r="E56" i="51" s="1"/>
  <c r="K45" i="51"/>
  <c r="H46" i="51"/>
  <c r="J46" i="51" s="1"/>
  <c r="E47" i="51"/>
  <c r="D48" i="51"/>
  <c r="E48" i="51" s="1"/>
  <c r="G96" i="48"/>
  <c r="H96" i="48"/>
  <c r="I96" i="48"/>
  <c r="F97" i="48"/>
  <c r="F142" i="5"/>
  <c r="G76" i="8"/>
  <c r="F76" i="8"/>
  <c r="F26" i="8"/>
  <c r="F25" i="8"/>
  <c r="J24" i="7"/>
  <c r="K24" i="7"/>
  <c r="H24" i="7"/>
  <c r="L24" i="7"/>
  <c r="N24" i="7"/>
  <c r="E39" i="43"/>
  <c r="S23" i="11"/>
  <c r="N18" i="11"/>
  <c r="S21" i="11"/>
  <c r="S20" i="11"/>
  <c r="S19" i="11"/>
  <c r="E107" i="44"/>
  <c r="J106" i="44"/>
  <c r="G40" i="44"/>
  <c r="G39" i="44"/>
  <c r="F40" i="44"/>
  <c r="E34" i="51"/>
  <c r="E17" i="51"/>
  <c r="F38" i="44"/>
  <c r="G38" i="44"/>
  <c r="F92" i="48"/>
  <c r="E92" i="48"/>
  <c r="G92" i="48"/>
  <c r="H92" i="48"/>
  <c r="I92" i="48"/>
  <c r="F40" i="48"/>
  <c r="E34" i="43"/>
  <c r="E35" i="43"/>
  <c r="E36" i="43"/>
  <c r="F32" i="32"/>
  <c r="G142" i="5" l="1"/>
  <c r="H25" i="7"/>
  <c r="I25" i="7"/>
  <c r="J25" i="7"/>
  <c r="K25" i="7"/>
  <c r="L25" i="7"/>
  <c r="M25" i="7"/>
  <c r="N25" i="7"/>
  <c r="K46" i="51"/>
  <c r="H47" i="51"/>
  <c r="J47" i="51" s="1"/>
  <c r="I46" i="51"/>
  <c r="H142" i="5"/>
  <c r="I142" i="5"/>
  <c r="L142" i="5"/>
  <c r="J142" i="5"/>
  <c r="E142" i="5"/>
  <c r="G97" i="48"/>
  <c r="I97" i="48"/>
  <c r="E97" i="48"/>
  <c r="H97" i="48"/>
  <c r="L143" i="5"/>
  <c r="K142" i="5"/>
  <c r="E77" i="8"/>
  <c r="G77" i="8"/>
  <c r="F77" i="8"/>
  <c r="F78" i="8"/>
  <c r="G78" i="8"/>
  <c r="E108" i="44"/>
  <c r="J108" i="44"/>
  <c r="F108" i="44"/>
  <c r="I108" i="44"/>
  <c r="G108" i="44"/>
  <c r="H108" i="44"/>
  <c r="E41" i="48"/>
  <c r="E40" i="48"/>
  <c r="E19" i="51"/>
  <c r="E18" i="51"/>
  <c r="H93" i="48"/>
  <c r="F93" i="48"/>
  <c r="G93" i="48"/>
  <c r="I93" i="48"/>
  <c r="E93" i="48"/>
  <c r="E39" i="48"/>
  <c r="F39" i="48"/>
  <c r="E32" i="32"/>
  <c r="E143" i="5" l="1"/>
  <c r="L26" i="7"/>
  <c r="H26" i="7"/>
  <c r="I26" i="7"/>
  <c r="N26" i="7"/>
  <c r="K26" i="7"/>
  <c r="J26" i="7"/>
  <c r="M26" i="7"/>
  <c r="H48" i="51"/>
  <c r="J48" i="51" s="1"/>
  <c r="I47" i="51"/>
  <c r="K47" i="51"/>
  <c r="E98" i="48"/>
  <c r="G98" i="48"/>
  <c r="H143" i="5"/>
  <c r="I143" i="5"/>
  <c r="J143" i="5"/>
  <c r="K143" i="5"/>
  <c r="H98" i="48"/>
  <c r="F79" i="8"/>
  <c r="E79" i="8"/>
  <c r="G79" i="8"/>
  <c r="G99" i="48"/>
  <c r="H99" i="48"/>
  <c r="I99" i="48"/>
  <c r="E43" i="48"/>
  <c r="F43" i="48"/>
  <c r="F41" i="48"/>
  <c r="E42" i="48"/>
  <c r="F42" i="48"/>
  <c r="E35" i="32"/>
  <c r="F94" i="48"/>
  <c r="I94" i="48"/>
  <c r="G94" i="48"/>
  <c r="H94" i="48"/>
  <c r="F34" i="32"/>
  <c r="E34" i="32"/>
  <c r="E33" i="32"/>
  <c r="J27" i="7" l="1"/>
  <c r="N27" i="7"/>
  <c r="I27" i="7"/>
  <c r="K27" i="7"/>
  <c r="M27" i="7"/>
  <c r="L27" i="7"/>
  <c r="H27" i="7"/>
  <c r="H49" i="51"/>
  <c r="J49" i="51" s="1"/>
  <c r="K48" i="51"/>
  <c r="I48" i="51"/>
  <c r="F39" i="47"/>
  <c r="F95" i="48"/>
  <c r="I95" i="48"/>
  <c r="E95" i="48"/>
  <c r="G95" i="48"/>
  <c r="H95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L124" i="5"/>
  <c r="K124" i="5"/>
  <c r="J124" i="5"/>
  <c r="L126" i="5"/>
  <c r="K126" i="5"/>
  <c r="J126" i="5"/>
  <c r="L131" i="5"/>
  <c r="K131" i="5"/>
  <c r="J131" i="5"/>
  <c r="J28" i="7" l="1"/>
  <c r="L28" i="7"/>
  <c r="H28" i="7"/>
  <c r="I28" i="7"/>
  <c r="N28" i="7"/>
  <c r="K28" i="7"/>
  <c r="M28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D29" i="51" l="1"/>
  <c r="E29" i="51" s="1"/>
  <c r="K50" i="51"/>
  <c r="I50" i="51"/>
  <c r="H51" i="51"/>
  <c r="J51" i="51" s="1"/>
  <c r="E131" i="20"/>
  <c r="E130" i="20"/>
  <c r="D30" i="51"/>
  <c r="E30" i="51" s="1"/>
  <c r="E129" i="20"/>
  <c r="N10" i="7"/>
  <c r="N11" i="7"/>
  <c r="N12" i="7"/>
  <c r="N13" i="7"/>
  <c r="N14" i="7"/>
  <c r="N9" i="7"/>
  <c r="M10" i="7"/>
  <c r="M11" i="7"/>
  <c r="M12" i="7"/>
  <c r="M13" i="7"/>
  <c r="M14" i="7"/>
  <c r="M9" i="7"/>
  <c r="L10" i="7"/>
  <c r="L11" i="7"/>
  <c r="L12" i="7"/>
  <c r="L13" i="7"/>
  <c r="L14" i="7"/>
  <c r="L9" i="7"/>
  <c r="K10" i="7"/>
  <c r="K11" i="7"/>
  <c r="K12" i="7"/>
  <c r="K13" i="7"/>
  <c r="K14" i="7"/>
  <c r="K9" i="7"/>
  <c r="J10" i="7"/>
  <c r="J11" i="7"/>
  <c r="J12" i="7"/>
  <c r="J13" i="7"/>
  <c r="J14" i="7"/>
  <c r="J9" i="7"/>
  <c r="I10" i="7"/>
  <c r="I11" i="7"/>
  <c r="I12" i="7"/>
  <c r="I13" i="7"/>
  <c r="I14" i="7"/>
  <c r="I9" i="7"/>
  <c r="H10" i="7"/>
  <c r="H11" i="7"/>
  <c r="H12" i="7"/>
  <c r="H13" i="7"/>
  <c r="H14" i="7"/>
  <c r="H9" i="7"/>
  <c r="F41" i="47" l="1"/>
  <c r="I51" i="51"/>
  <c r="K51" i="51"/>
  <c r="E33" i="43"/>
  <c r="F61" i="8"/>
  <c r="G86" i="48"/>
  <c r="I85" i="48"/>
  <c r="H85" i="48"/>
  <c r="G85" i="48"/>
  <c r="F85" i="48"/>
  <c r="E85" i="48"/>
  <c r="L128" i="5"/>
  <c r="L129" i="5" s="1"/>
  <c r="K128" i="5"/>
  <c r="K129" i="5" s="1"/>
  <c r="K104" i="5"/>
  <c r="N115" i="5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28" i="5" s="1"/>
  <c r="N130" i="5" s="1"/>
  <c r="N131" i="5" s="1"/>
  <c r="N132" i="5" s="1"/>
  <c r="N134" i="5" s="1"/>
  <c r="N135" i="5" s="1"/>
  <c r="N136" i="5" s="1"/>
  <c r="N137" i="5" s="1"/>
  <c r="N138" i="5" s="1"/>
  <c r="N139" i="5" s="1"/>
  <c r="N140" i="5" s="1"/>
  <c r="N141" i="5" s="1"/>
  <c r="N142" i="5" s="1"/>
  <c r="N143" i="5" s="1"/>
  <c r="N144" i="5" s="1"/>
  <c r="N145" i="5" s="1"/>
  <c r="N146" i="5" s="1"/>
  <c r="N147" i="5" s="1"/>
  <c r="N148" i="5" s="1"/>
  <c r="N149" i="5" s="1"/>
  <c r="N150" i="5" s="1"/>
  <c r="N151" i="5" s="1"/>
  <c r="N152" i="5" s="1"/>
  <c r="N153" i="5" s="1"/>
  <c r="N154" i="5" s="1"/>
  <c r="N155" i="5" s="1"/>
  <c r="N156" i="5" s="1"/>
  <c r="N158" i="5" s="1"/>
  <c r="N159" i="5" s="1"/>
  <c r="N160" i="5" s="1"/>
  <c r="N161" i="5" s="1"/>
  <c r="N162" i="5" s="1"/>
  <c r="N163" i="5" s="1"/>
  <c r="N164" i="5" s="1"/>
  <c r="N165" i="5" s="1"/>
  <c r="N166" i="5" s="1"/>
  <c r="N167" i="5" s="1"/>
  <c r="N168" i="5" s="1"/>
  <c r="N169" i="5" s="1"/>
  <c r="N170" i="5" s="1"/>
  <c r="N171" i="5" s="1"/>
  <c r="N172" i="5" s="1"/>
  <c r="N109" i="5"/>
  <c r="N110" i="5" s="1"/>
  <c r="N111" i="5" s="1"/>
  <c r="N98" i="5"/>
  <c r="N99" i="5" s="1"/>
  <c r="N100" i="5" s="1"/>
  <c r="N101" i="5" s="1"/>
  <c r="N102" i="5" s="1"/>
  <c r="G126" i="5"/>
  <c r="G128" i="5"/>
  <c r="G129" i="5"/>
  <c r="G124" i="5"/>
  <c r="G123" i="5"/>
  <c r="G122" i="5"/>
  <c r="G121" i="5"/>
  <c r="G120" i="5"/>
  <c r="G119" i="5"/>
  <c r="G118" i="5"/>
  <c r="G117" i="5"/>
  <c r="G116" i="5"/>
  <c r="G114" i="5"/>
  <c r="G113" i="5"/>
  <c r="G112" i="5"/>
  <c r="G110" i="5"/>
  <c r="G109" i="5"/>
  <c r="G108" i="5"/>
  <c r="G107" i="5"/>
  <c r="G106" i="5"/>
  <c r="G105" i="5"/>
  <c r="G104" i="5"/>
  <c r="G103" i="5"/>
  <c r="G102" i="5"/>
  <c r="G101" i="5"/>
  <c r="G99" i="5"/>
  <c r="G98" i="5"/>
  <c r="G97" i="5"/>
  <c r="G96" i="5"/>
  <c r="G95" i="5"/>
  <c r="G93" i="5"/>
  <c r="I13" i="45"/>
  <c r="I12" i="45"/>
  <c r="I11" i="45"/>
  <c r="E13" i="45"/>
  <c r="E12" i="45"/>
  <c r="E11" i="45"/>
  <c r="H11" i="45" s="1"/>
  <c r="E10" i="45"/>
  <c r="H10" i="45" s="1"/>
  <c r="E9" i="45"/>
  <c r="F42" i="47" l="1"/>
  <c r="E132" i="20"/>
  <c r="I14" i="45"/>
  <c r="E15" i="45"/>
  <c r="I15" i="45"/>
  <c r="I86" i="48"/>
  <c r="F86" i="48"/>
  <c r="H86" i="48"/>
  <c r="F87" i="48"/>
  <c r="G87" i="48"/>
  <c r="E86" i="48"/>
  <c r="E14" i="45"/>
  <c r="F43" i="47" l="1"/>
  <c r="E43" i="47"/>
  <c r="F134" i="20"/>
  <c r="E133" i="20"/>
  <c r="I16" i="45"/>
  <c r="E16" i="45"/>
  <c r="I87" i="48"/>
  <c r="E87" i="48"/>
  <c r="H87" i="48"/>
  <c r="G61" i="8"/>
  <c r="F44" i="47" l="1"/>
  <c r="E17" i="45"/>
  <c r="I17" i="45"/>
  <c r="H88" i="48"/>
  <c r="I88" i="48"/>
  <c r="E88" i="48"/>
  <c r="F88" i="48"/>
  <c r="G88" i="48"/>
  <c r="F45" i="47" l="1"/>
  <c r="E45" i="47"/>
  <c r="I90" i="48"/>
  <c r="H90" i="48"/>
  <c r="E90" i="48"/>
  <c r="F90" i="48"/>
  <c r="G90" i="48"/>
  <c r="I18" i="45"/>
  <c r="E18" i="45"/>
  <c r="G89" i="48"/>
  <c r="H89" i="48"/>
  <c r="F89" i="48"/>
  <c r="I89" i="48"/>
  <c r="D120" i="38"/>
  <c r="G120" i="38" s="1"/>
  <c r="D11" i="8"/>
  <c r="I19" i="45" l="1"/>
  <c r="E121" i="38"/>
  <c r="E120" i="38"/>
  <c r="F120" i="38"/>
  <c r="G122" i="38" l="1"/>
  <c r="F122" i="38"/>
  <c r="E122" i="38"/>
  <c r="H22" i="14" l="1"/>
  <c r="E23" i="43" l="1"/>
  <c r="E22" i="43"/>
  <c r="E21" i="43"/>
  <c r="E20" i="43"/>
  <c r="E25" i="43" l="1"/>
  <c r="E26" i="43" s="1"/>
  <c r="E28" i="43" s="1"/>
  <c r="E30" i="43" s="1"/>
  <c r="I130" i="21"/>
  <c r="I129" i="21"/>
  <c r="D25" i="43" l="1"/>
  <c r="D26" i="43" s="1"/>
  <c r="F120" i="20" l="1"/>
  <c r="H113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R9" i="11"/>
  <c r="P62" i="37"/>
  <c r="P63" i="37" s="1"/>
  <c r="P65" i="37" s="1"/>
  <c r="P67" i="37" s="1"/>
  <c r="P68" i="37" s="1"/>
  <c r="P69" i="37" s="1"/>
  <c r="P71" i="37" s="1"/>
  <c r="P72" i="37" s="1"/>
  <c r="P73" i="37" s="1"/>
  <c r="P74" i="37" s="1"/>
  <c r="P76" i="37" s="1"/>
  <c r="P77" i="37" s="1"/>
  <c r="P78" i="37" s="1"/>
  <c r="P79" i="37" s="1"/>
  <c r="P80" i="37" s="1"/>
  <c r="P81" i="37" s="1"/>
  <c r="P82" i="37" s="1"/>
  <c r="P83" i="37" s="1"/>
  <c r="P84" i="37" s="1"/>
  <c r="P85" i="37" s="1"/>
  <c r="Q85" i="37" s="1"/>
  <c r="P86" i="37" l="1"/>
  <c r="Q86" i="37" s="1"/>
  <c r="D10" i="11"/>
  <c r="M10" i="11" s="1"/>
  <c r="L9" i="11"/>
  <c r="Q11" i="11"/>
  <c r="E120" i="20"/>
  <c r="E121" i="20"/>
  <c r="E23" i="14"/>
  <c r="E22" i="14"/>
  <c r="F22" i="14"/>
  <c r="G22" i="14"/>
  <c r="H130" i="13"/>
  <c r="F129" i="13"/>
  <c r="E128" i="13"/>
  <c r="F128" i="13"/>
  <c r="E9" i="11"/>
  <c r="F9" i="11"/>
  <c r="P9" i="11"/>
  <c r="G9" i="11"/>
  <c r="H9" i="11"/>
  <c r="Q9" i="11"/>
  <c r="R10" i="11" l="1"/>
  <c r="O10" i="11"/>
  <c r="P87" i="37"/>
  <c r="Q10" i="11"/>
  <c r="P10" i="11"/>
  <c r="H10" i="11"/>
  <c r="G10" i="11"/>
  <c r="S10" i="11" s="1"/>
  <c r="L10" i="11"/>
  <c r="F10" i="11"/>
  <c r="E10" i="11"/>
  <c r="G23" i="14"/>
  <c r="F23" i="14"/>
  <c r="F130" i="13"/>
  <c r="H11" i="11"/>
  <c r="R11" i="11"/>
  <c r="L11" i="11"/>
  <c r="E11" i="11"/>
  <c r="G11" i="11"/>
  <c r="S11" i="11" s="1"/>
  <c r="F11" i="11"/>
  <c r="P11" i="11"/>
  <c r="F121" i="20"/>
  <c r="H23" i="14"/>
  <c r="D24" i="14"/>
  <c r="D132" i="13"/>
  <c r="D133" i="13" s="1"/>
  <c r="S9" i="11"/>
  <c r="N9" i="11"/>
  <c r="P88" i="37" l="1"/>
  <c r="Q87" i="37"/>
  <c r="N10" i="11"/>
  <c r="H133" i="13"/>
  <c r="D134" i="13"/>
  <c r="F133" i="13"/>
  <c r="E133" i="13"/>
  <c r="H131" i="13"/>
  <c r="N11" i="11"/>
  <c r="P12" i="11"/>
  <c r="H12" i="11"/>
  <c r="E12" i="11"/>
  <c r="R12" i="11"/>
  <c r="Q12" i="11"/>
  <c r="L12" i="11"/>
  <c r="G12" i="11"/>
  <c r="F12" i="11"/>
  <c r="F12" i="7"/>
  <c r="G12" i="7"/>
  <c r="E12" i="7"/>
  <c r="E122" i="20"/>
  <c r="F122" i="20"/>
  <c r="E24" i="14"/>
  <c r="G24" i="14"/>
  <c r="F24" i="14"/>
  <c r="H24" i="14"/>
  <c r="F131" i="13"/>
  <c r="E131" i="13"/>
  <c r="H132" i="13"/>
  <c r="E132" i="13"/>
  <c r="F132" i="13"/>
  <c r="P89" i="37" l="1"/>
  <c r="Q88" i="37"/>
  <c r="G27" i="14"/>
  <c r="E27" i="14"/>
  <c r="H27" i="14"/>
  <c r="F27" i="14"/>
  <c r="G16" i="7"/>
  <c r="N15" i="7"/>
  <c r="L15" i="7"/>
  <c r="I15" i="7"/>
  <c r="J15" i="7"/>
  <c r="M15" i="7"/>
  <c r="H15" i="7"/>
  <c r="K15" i="7"/>
  <c r="E13" i="7"/>
  <c r="F15" i="7"/>
  <c r="G15" i="7"/>
  <c r="E15" i="7"/>
  <c r="R15" i="11"/>
  <c r="L15" i="11"/>
  <c r="P15" i="11"/>
  <c r="E15" i="11"/>
  <c r="F15" i="11"/>
  <c r="H15" i="11"/>
  <c r="Q15" i="11"/>
  <c r="G15" i="11"/>
  <c r="H26" i="14"/>
  <c r="F26" i="14"/>
  <c r="E26" i="14"/>
  <c r="G26" i="14"/>
  <c r="E125" i="20"/>
  <c r="D126" i="20"/>
  <c r="F126" i="20" s="1"/>
  <c r="E124" i="20"/>
  <c r="H134" i="13"/>
  <c r="D135" i="13"/>
  <c r="E134" i="13"/>
  <c r="F134" i="13"/>
  <c r="R14" i="11"/>
  <c r="Q14" i="11"/>
  <c r="H14" i="11"/>
  <c r="F14" i="11"/>
  <c r="E14" i="11"/>
  <c r="G14" i="11"/>
  <c r="P14" i="11"/>
  <c r="L14" i="11"/>
  <c r="R13" i="11"/>
  <c r="L13" i="11"/>
  <c r="F13" i="11"/>
  <c r="E13" i="11"/>
  <c r="G13" i="11"/>
  <c r="P13" i="11"/>
  <c r="H13" i="11"/>
  <c r="Q13" i="11"/>
  <c r="N12" i="11"/>
  <c r="S12" i="11"/>
  <c r="E14" i="7"/>
  <c r="F14" i="7"/>
  <c r="G14" i="7"/>
  <c r="G13" i="7"/>
  <c r="F13" i="7"/>
  <c r="E123" i="20"/>
  <c r="H25" i="14"/>
  <c r="G25" i="14"/>
  <c r="E25" i="14"/>
  <c r="F25" i="14"/>
  <c r="E118" i="5"/>
  <c r="E124" i="5"/>
  <c r="P90" i="37" l="1"/>
  <c r="Q89" i="37"/>
  <c r="E28" i="14"/>
  <c r="G28" i="14"/>
  <c r="H28" i="14"/>
  <c r="F28" i="14"/>
  <c r="K16" i="7"/>
  <c r="N16" i="7"/>
  <c r="H16" i="7"/>
  <c r="L16" i="7"/>
  <c r="I16" i="7"/>
  <c r="J16" i="7"/>
  <c r="M16" i="7"/>
  <c r="E16" i="7"/>
  <c r="E17" i="7"/>
  <c r="F16" i="7"/>
  <c r="S15" i="11"/>
  <c r="N15" i="11"/>
  <c r="R16" i="11"/>
  <c r="G16" i="11"/>
  <c r="P16" i="11"/>
  <c r="E16" i="11"/>
  <c r="F16" i="11"/>
  <c r="H16" i="11"/>
  <c r="Q16" i="11"/>
  <c r="L16" i="11"/>
  <c r="F124" i="5"/>
  <c r="H124" i="5"/>
  <c r="I124" i="5"/>
  <c r="D127" i="20"/>
  <c r="E126" i="20"/>
  <c r="H135" i="13"/>
  <c r="D136" i="13"/>
  <c r="E135" i="13"/>
  <c r="F135" i="13"/>
  <c r="S14" i="11"/>
  <c r="N14" i="11"/>
  <c r="S13" i="11"/>
  <c r="N13" i="11"/>
  <c r="E9" i="7"/>
  <c r="F9" i="7"/>
  <c r="G9" i="7"/>
  <c r="P91" i="37" l="1"/>
  <c r="Q90" i="37"/>
  <c r="F29" i="14"/>
  <c r="G29" i="14"/>
  <c r="H29" i="14"/>
  <c r="E29" i="14"/>
  <c r="L125" i="5"/>
  <c r="K125" i="5"/>
  <c r="J125" i="5"/>
  <c r="H17" i="7"/>
  <c r="K17" i="7"/>
  <c r="N17" i="7"/>
  <c r="L17" i="7"/>
  <c r="I17" i="7"/>
  <c r="J17" i="7"/>
  <c r="M17" i="7"/>
  <c r="F17" i="7"/>
  <c r="G17" i="7"/>
  <c r="E126" i="5"/>
  <c r="G125" i="5"/>
  <c r="H129" i="5"/>
  <c r="H126" i="5"/>
  <c r="S16" i="11"/>
  <c r="N16" i="11"/>
  <c r="P17" i="11"/>
  <c r="R17" i="11"/>
  <c r="Q17" i="11"/>
  <c r="H17" i="11"/>
  <c r="E17" i="11"/>
  <c r="F17" i="11"/>
  <c r="L17" i="11"/>
  <c r="F125" i="5"/>
  <c r="I125" i="5"/>
  <c r="E125" i="5"/>
  <c r="F126" i="5"/>
  <c r="I126" i="5"/>
  <c r="H125" i="5"/>
  <c r="F127" i="20"/>
  <c r="E127" i="20"/>
  <c r="F136" i="13"/>
  <c r="H136" i="13"/>
  <c r="E136" i="13"/>
  <c r="I128" i="5"/>
  <c r="H128" i="5"/>
  <c r="F128" i="5"/>
  <c r="Q91" i="37" l="1"/>
  <c r="P92" i="37"/>
  <c r="F30" i="14"/>
  <c r="H30" i="14"/>
  <c r="G30" i="14"/>
  <c r="E30" i="14"/>
  <c r="F129" i="5"/>
  <c r="E128" i="5"/>
  <c r="J128" i="5" s="1"/>
  <c r="I129" i="5"/>
  <c r="E129" i="5"/>
  <c r="J129" i="5" s="1"/>
  <c r="F127" i="5"/>
  <c r="E127" i="5"/>
  <c r="E128" i="20"/>
  <c r="D62" i="37"/>
  <c r="E10" i="7"/>
  <c r="F10" i="7"/>
  <c r="G10" i="7"/>
  <c r="H78" i="47"/>
  <c r="H79" i="47" s="1"/>
  <c r="H80" i="47" s="1"/>
  <c r="H81" i="47" s="1"/>
  <c r="H82" i="47" s="1"/>
  <c r="H83" i="47" s="1"/>
  <c r="H84" i="47" s="1"/>
  <c r="H85" i="47" s="1"/>
  <c r="H86" i="47" s="1"/>
  <c r="H87" i="47" s="1"/>
  <c r="H88" i="47" s="1"/>
  <c r="H89" i="47" s="1"/>
  <c r="H90" i="47" s="1"/>
  <c r="H91" i="47" s="1"/>
  <c r="H92" i="47" s="1"/>
  <c r="H93" i="47" s="1"/>
  <c r="H94" i="47" s="1"/>
  <c r="H96" i="47" s="1"/>
  <c r="H97" i="47" s="1"/>
  <c r="H98" i="47" s="1"/>
  <c r="H99" i="47" s="1"/>
  <c r="H100" i="47" s="1"/>
  <c r="H101" i="47" s="1"/>
  <c r="H102" i="47" s="1"/>
  <c r="H103" i="47" s="1"/>
  <c r="H104" i="47" s="1"/>
  <c r="H105" i="47" s="1"/>
  <c r="H106" i="47" s="1"/>
  <c r="H107" i="47" s="1"/>
  <c r="H108" i="47" s="1"/>
  <c r="H109" i="47" s="1"/>
  <c r="H110" i="47" s="1"/>
  <c r="H111" i="47" s="1"/>
  <c r="H112" i="47" s="1"/>
  <c r="H113" i="47" s="1"/>
  <c r="H114" i="47" s="1"/>
  <c r="H115" i="47" s="1"/>
  <c r="H116" i="47" s="1"/>
  <c r="H117" i="47" s="1"/>
  <c r="H118" i="47" s="1"/>
  <c r="H119" i="47" s="1"/>
  <c r="H120" i="47" s="1"/>
  <c r="H121" i="47" s="1"/>
  <c r="H122" i="47" s="1"/>
  <c r="H123" i="47" s="1"/>
  <c r="H124" i="47" s="1"/>
  <c r="H125" i="47" s="1"/>
  <c r="H126" i="47" s="1"/>
  <c r="H127" i="47" s="1"/>
  <c r="H128" i="47" s="1"/>
  <c r="H129" i="47" s="1"/>
  <c r="H130" i="47" s="1"/>
  <c r="H131" i="47" s="1"/>
  <c r="H132" i="47" s="1"/>
  <c r="H133" i="47" s="1"/>
  <c r="D79" i="47"/>
  <c r="E79" i="47" s="1"/>
  <c r="F78" i="47"/>
  <c r="E78" i="47"/>
  <c r="F77" i="47"/>
  <c r="E77" i="47"/>
  <c r="F76" i="47"/>
  <c r="E76" i="47"/>
  <c r="F75" i="47"/>
  <c r="E75" i="47"/>
  <c r="F74" i="47"/>
  <c r="E74" i="47"/>
  <c r="H75" i="47"/>
  <c r="H76" i="47" s="1"/>
  <c r="H77" i="47" s="1"/>
  <c r="P93" i="37" l="1"/>
  <c r="Q92" i="37"/>
  <c r="G31" i="14"/>
  <c r="E31" i="14"/>
  <c r="F31" i="14"/>
  <c r="H31" i="14"/>
  <c r="J19" i="7"/>
  <c r="M19" i="7"/>
  <c r="H19" i="7"/>
  <c r="K19" i="7"/>
  <c r="N19" i="7"/>
  <c r="L19" i="7"/>
  <c r="I19" i="7"/>
  <c r="F19" i="7"/>
  <c r="E19" i="7"/>
  <c r="G19" i="7"/>
  <c r="G131" i="5"/>
  <c r="M62" i="37"/>
  <c r="D63" i="37"/>
  <c r="J62" i="37"/>
  <c r="F62" i="37"/>
  <c r="G62" i="37"/>
  <c r="E62" i="37"/>
  <c r="N62" i="37" s="1"/>
  <c r="K62" i="37"/>
  <c r="L62" i="37"/>
  <c r="H62" i="37"/>
  <c r="I62" i="37"/>
  <c r="E11" i="7"/>
  <c r="F11" i="7"/>
  <c r="G11" i="7"/>
  <c r="F79" i="47"/>
  <c r="D80" i="47"/>
  <c r="Q93" i="37" l="1"/>
  <c r="P94" i="37"/>
  <c r="G32" i="14"/>
  <c r="F32" i="14"/>
  <c r="H32" i="14"/>
  <c r="E32" i="14"/>
  <c r="K20" i="7"/>
  <c r="J20" i="7"/>
  <c r="M20" i="7"/>
  <c r="H20" i="7"/>
  <c r="N20" i="7"/>
  <c r="L20" i="7"/>
  <c r="I20" i="7"/>
  <c r="E20" i="7"/>
  <c r="F20" i="7"/>
  <c r="G20" i="7"/>
  <c r="H131" i="5"/>
  <c r="E131" i="5"/>
  <c r="F131" i="5"/>
  <c r="I131" i="5"/>
  <c r="F63" i="37"/>
  <c r="M63" i="37"/>
  <c r="K63" i="37"/>
  <c r="H63" i="37"/>
  <c r="G63" i="37"/>
  <c r="I63" i="37"/>
  <c r="J63" i="37"/>
  <c r="L63" i="37"/>
  <c r="E63" i="37"/>
  <c r="N63" i="37" s="1"/>
  <c r="D81" i="47"/>
  <c r="E80" i="47"/>
  <c r="F80" i="47"/>
  <c r="Q94" i="37" l="1"/>
  <c r="P95" i="37"/>
  <c r="E33" i="14"/>
  <c r="F33" i="14"/>
  <c r="G33" i="14"/>
  <c r="H33" i="14"/>
  <c r="L132" i="5"/>
  <c r="J132" i="5"/>
  <c r="K132" i="5"/>
  <c r="L21" i="7"/>
  <c r="H21" i="7"/>
  <c r="I21" i="7"/>
  <c r="J21" i="7"/>
  <c r="M21" i="7"/>
  <c r="K21" i="7"/>
  <c r="N21" i="7"/>
  <c r="I133" i="5"/>
  <c r="G132" i="5"/>
  <c r="I132" i="5"/>
  <c r="F132" i="5"/>
  <c r="E132" i="5"/>
  <c r="H132" i="5"/>
  <c r="F64" i="37"/>
  <c r="G64" i="37"/>
  <c r="I64" i="37"/>
  <c r="H64" i="37"/>
  <c r="M64" i="37"/>
  <c r="K64" i="37"/>
  <c r="E64" i="37"/>
  <c r="N64" i="37" s="1"/>
  <c r="J64" i="37"/>
  <c r="L64" i="37"/>
  <c r="F81" i="47"/>
  <c r="D82" i="47"/>
  <c r="E81" i="47"/>
  <c r="H117" i="5"/>
  <c r="E114" i="5"/>
  <c r="J114" i="5" s="1"/>
  <c r="F114" i="5"/>
  <c r="K114" i="5" s="1"/>
  <c r="H114" i="5"/>
  <c r="I114" i="5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P96" i="37" l="1"/>
  <c r="Q95" i="37"/>
  <c r="F34" i="14"/>
  <c r="H34" i="14"/>
  <c r="G34" i="14"/>
  <c r="E34" i="14"/>
  <c r="H133" i="5"/>
  <c r="K133" i="5"/>
  <c r="L133" i="5"/>
  <c r="J133" i="5"/>
  <c r="E133" i="5"/>
  <c r="G133" i="5"/>
  <c r="K66" i="37"/>
  <c r="G66" i="37"/>
  <c r="I66" i="37"/>
  <c r="L66" i="37"/>
  <c r="M66" i="37"/>
  <c r="F66" i="37"/>
  <c r="J66" i="37"/>
  <c r="H66" i="37"/>
  <c r="E66" i="37"/>
  <c r="N66" i="37" s="1"/>
  <c r="F65" i="37"/>
  <c r="I65" i="37"/>
  <c r="G65" i="37"/>
  <c r="K65" i="37"/>
  <c r="H65" i="37"/>
  <c r="J65" i="37"/>
  <c r="L65" i="37"/>
  <c r="E65" i="37"/>
  <c r="N65" i="37" s="1"/>
  <c r="M65" i="37"/>
  <c r="F110" i="38"/>
  <c r="G110" i="38"/>
  <c r="F82" i="47"/>
  <c r="E82" i="47"/>
  <c r="D83" i="47"/>
  <c r="D111" i="38"/>
  <c r="P97" i="37" l="1"/>
  <c r="Q96" i="37"/>
  <c r="F35" i="14"/>
  <c r="E35" i="14"/>
  <c r="G35" i="14"/>
  <c r="H35" i="14"/>
  <c r="K134" i="5"/>
  <c r="J134" i="5"/>
  <c r="L134" i="5"/>
  <c r="G134" i="5"/>
  <c r="E134" i="5"/>
  <c r="H134" i="5"/>
  <c r="F134" i="5"/>
  <c r="I134" i="5"/>
  <c r="F67" i="37"/>
  <c r="D68" i="37"/>
  <c r="I67" i="37"/>
  <c r="G67" i="37"/>
  <c r="K67" i="37"/>
  <c r="E67" i="37"/>
  <c r="N67" i="37" s="1"/>
  <c r="H67" i="37"/>
  <c r="J67" i="37"/>
  <c r="L67" i="37"/>
  <c r="M67" i="37"/>
  <c r="E111" i="38"/>
  <c r="F111" i="38"/>
  <c r="G111" i="38"/>
  <c r="D84" i="47"/>
  <c r="E83" i="47"/>
  <c r="F83" i="47"/>
  <c r="E111" i="5"/>
  <c r="J111" i="5" s="1"/>
  <c r="F111" i="5"/>
  <c r="K111" i="5" s="1"/>
  <c r="Q97" i="37" l="1"/>
  <c r="P98" i="37"/>
  <c r="G36" i="14"/>
  <c r="E36" i="14"/>
  <c r="H36" i="14"/>
  <c r="F36" i="14"/>
  <c r="L137" i="5"/>
  <c r="F137" i="5"/>
  <c r="E137" i="5"/>
  <c r="G137" i="5"/>
  <c r="J137" i="5"/>
  <c r="I137" i="5"/>
  <c r="K137" i="5"/>
  <c r="K136" i="5"/>
  <c r="F136" i="5"/>
  <c r="G136" i="5"/>
  <c r="L136" i="5"/>
  <c r="E136" i="5"/>
  <c r="J136" i="5"/>
  <c r="H136" i="5"/>
  <c r="I136" i="5"/>
  <c r="L135" i="5"/>
  <c r="K135" i="5"/>
  <c r="J135" i="5"/>
  <c r="I135" i="5"/>
  <c r="E135" i="5"/>
  <c r="H135" i="5"/>
  <c r="F68" i="37"/>
  <c r="G68" i="37"/>
  <c r="E68" i="37"/>
  <c r="N68" i="37" s="1"/>
  <c r="H68" i="37"/>
  <c r="J68" i="37"/>
  <c r="K68" i="37"/>
  <c r="M68" i="37"/>
  <c r="I68" i="37"/>
  <c r="L68" i="37"/>
  <c r="G112" i="38"/>
  <c r="F112" i="38"/>
  <c r="D85" i="47"/>
  <c r="E84" i="47"/>
  <c r="F84" i="47"/>
  <c r="E112" i="38"/>
  <c r="D113" i="38"/>
  <c r="D115" i="38" s="1"/>
  <c r="D117" i="38" s="1"/>
  <c r="D114" i="21"/>
  <c r="H114" i="21" s="1"/>
  <c r="Q98" i="37" l="1"/>
  <c r="P99" i="37"/>
  <c r="F37" i="14"/>
  <c r="E37" i="14"/>
  <c r="G37" i="14"/>
  <c r="H37" i="14"/>
  <c r="E139" i="5"/>
  <c r="K139" i="5"/>
  <c r="J139" i="5"/>
  <c r="I139" i="5"/>
  <c r="H139" i="5"/>
  <c r="G139" i="5"/>
  <c r="L139" i="5"/>
  <c r="F139" i="5"/>
  <c r="K138" i="5"/>
  <c r="F138" i="5"/>
  <c r="G138" i="5"/>
  <c r="E138" i="5"/>
  <c r="J138" i="5"/>
  <c r="L138" i="5"/>
  <c r="H138" i="5"/>
  <c r="I138" i="5"/>
  <c r="M70" i="37"/>
  <c r="F70" i="37"/>
  <c r="H70" i="37"/>
  <c r="G70" i="37"/>
  <c r="E70" i="37"/>
  <c r="N70" i="37" s="1"/>
  <c r="I70" i="37"/>
  <c r="K70" i="37"/>
  <c r="L70" i="37"/>
  <c r="J70" i="37"/>
  <c r="M69" i="37"/>
  <c r="J69" i="37"/>
  <c r="I69" i="37"/>
  <c r="G69" i="37"/>
  <c r="F69" i="37"/>
  <c r="K69" i="37"/>
  <c r="E69" i="37"/>
  <c r="N69" i="37" s="1"/>
  <c r="L69" i="37"/>
  <c r="H69" i="37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E85" i="47"/>
  <c r="D86" i="47"/>
  <c r="D87" i="47" s="1"/>
  <c r="F85" i="47"/>
  <c r="E113" i="38"/>
  <c r="E114" i="21"/>
  <c r="G114" i="21"/>
  <c r="F114" i="21"/>
  <c r="P100" i="37" l="1"/>
  <c r="Q99" i="37"/>
  <c r="F38" i="14"/>
  <c r="H38" i="14"/>
  <c r="E38" i="14"/>
  <c r="G38" i="14"/>
  <c r="F140" i="5"/>
  <c r="E140" i="5"/>
  <c r="G140" i="5"/>
  <c r="J140" i="5"/>
  <c r="I140" i="5"/>
  <c r="L140" i="5"/>
  <c r="K140" i="5"/>
  <c r="H140" i="5"/>
  <c r="M71" i="37"/>
  <c r="F71" i="37"/>
  <c r="I71" i="37"/>
  <c r="G71" i="37"/>
  <c r="J71" i="37"/>
  <c r="K71" i="37"/>
  <c r="E71" i="37"/>
  <c r="N71" i="37" s="1"/>
  <c r="L71" i="37"/>
  <c r="H71" i="37"/>
  <c r="F87" i="47"/>
  <c r="D88" i="47"/>
  <c r="E87" i="47"/>
  <c r="F115" i="21"/>
  <c r="G115" i="21"/>
  <c r="D116" i="21"/>
  <c r="H115" i="21"/>
  <c r="F86" i="47"/>
  <c r="E86" i="47"/>
  <c r="Q100" i="37" l="1"/>
  <c r="P101" i="37"/>
  <c r="J141" i="5"/>
  <c r="K141" i="5"/>
  <c r="L141" i="5"/>
  <c r="E141" i="5"/>
  <c r="F72" i="37"/>
  <c r="I72" i="37"/>
  <c r="H72" i="37"/>
  <c r="G72" i="37"/>
  <c r="E72" i="37"/>
  <c r="N72" i="37" s="1"/>
  <c r="M72" i="37"/>
  <c r="J72" i="37"/>
  <c r="K72" i="37"/>
  <c r="L72" i="37"/>
  <c r="F88" i="47"/>
  <c r="D89" i="47"/>
  <c r="D90" i="47" s="1"/>
  <c r="E88" i="47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101" i="37" l="1"/>
  <c r="P102" i="37"/>
  <c r="F40" i="14"/>
  <c r="E40" i="14"/>
  <c r="G40" i="14"/>
  <c r="H40" i="14"/>
  <c r="F74" i="37"/>
  <c r="I74" i="37"/>
  <c r="G74" i="37"/>
  <c r="E74" i="37"/>
  <c r="N74" i="37" s="1"/>
  <c r="H74" i="37"/>
  <c r="J74" i="37"/>
  <c r="K74" i="37"/>
  <c r="L74" i="37"/>
  <c r="M74" i="37"/>
  <c r="M73" i="37"/>
  <c r="I73" i="37"/>
  <c r="G73" i="37"/>
  <c r="F73" i="37"/>
  <c r="H73" i="37"/>
  <c r="J73" i="37"/>
  <c r="K73" i="37"/>
  <c r="L73" i="37"/>
  <c r="E73" i="37"/>
  <c r="N73" i="37" s="1"/>
  <c r="F90" i="47"/>
  <c r="D91" i="47"/>
  <c r="E90" i="47"/>
  <c r="F89" i="47"/>
  <c r="E89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103" i="37" l="1"/>
  <c r="Q102" i="37"/>
  <c r="E76" i="37"/>
  <c r="N76" i="37" s="1"/>
  <c r="M76" i="37"/>
  <c r="L76" i="37"/>
  <c r="E91" i="47"/>
  <c r="D92" i="47"/>
  <c r="D93" i="47" s="1"/>
  <c r="F91" i="47"/>
  <c r="H119" i="21"/>
  <c r="D120" i="21"/>
  <c r="G119" i="21"/>
  <c r="F119" i="21"/>
  <c r="E119" i="21"/>
  <c r="E19" i="56"/>
  <c r="F19" i="56" s="1"/>
  <c r="Q103" i="37" l="1"/>
  <c r="P104" i="37"/>
  <c r="F77" i="37"/>
  <c r="I77" i="37"/>
  <c r="H77" i="37"/>
  <c r="G77" i="37"/>
  <c r="J77" i="37"/>
  <c r="M77" i="37"/>
  <c r="L77" i="37"/>
  <c r="K77" i="37"/>
  <c r="E77" i="37"/>
  <c r="N77" i="37" s="1"/>
  <c r="F93" i="47"/>
  <c r="D94" i="47"/>
  <c r="E93" i="47"/>
  <c r="F92" i="47"/>
  <c r="E92" i="47"/>
  <c r="G120" i="21"/>
  <c r="D121" i="21"/>
  <c r="H120" i="21"/>
  <c r="E120" i="21"/>
  <c r="F120" i="21"/>
  <c r="H20" i="56"/>
  <c r="E20" i="56"/>
  <c r="F20" i="56" s="1"/>
  <c r="P105" i="37" l="1"/>
  <c r="Q104" i="37"/>
  <c r="F79" i="37"/>
  <c r="J79" i="37"/>
  <c r="M79" i="37"/>
  <c r="I79" i="37"/>
  <c r="G79" i="37"/>
  <c r="E79" i="37"/>
  <c r="N79" i="37" s="1"/>
  <c r="L79" i="37"/>
  <c r="K79" i="37"/>
  <c r="M78" i="37"/>
  <c r="G78" i="37"/>
  <c r="K78" i="37"/>
  <c r="F78" i="37"/>
  <c r="J78" i="37"/>
  <c r="I78" i="37"/>
  <c r="H78" i="37"/>
  <c r="E78" i="37"/>
  <c r="N78" i="37" s="1"/>
  <c r="L78" i="37"/>
  <c r="F94" i="47"/>
  <c r="E94" i="47"/>
  <c r="H121" i="21"/>
  <c r="E121" i="21"/>
  <c r="D122" i="21"/>
  <c r="G121" i="21"/>
  <c r="F121" i="21"/>
  <c r="H21" i="56"/>
  <c r="E21" i="56"/>
  <c r="F21" i="56" s="1"/>
  <c r="L77" i="44"/>
  <c r="L78" i="44" s="1"/>
  <c r="L79" i="44" s="1"/>
  <c r="L80" i="44" s="1"/>
  <c r="L81" i="44" s="1"/>
  <c r="L82" i="44" s="1"/>
  <c r="L83" i="44" s="1"/>
  <c r="L84" i="44" s="1"/>
  <c r="L85" i="44" s="1"/>
  <c r="L86" i="44" s="1"/>
  <c r="L87" i="44" s="1"/>
  <c r="L88" i="44" s="1"/>
  <c r="L90" i="44" s="1"/>
  <c r="L91" i="44" s="1"/>
  <c r="L92" i="44" s="1"/>
  <c r="L93" i="44" s="1"/>
  <c r="L99" i="44" s="1"/>
  <c r="L100" i="44" s="1"/>
  <c r="L101" i="44" s="1"/>
  <c r="L103" i="44" s="1"/>
  <c r="L104" i="44" s="1"/>
  <c r="L105" i="44" s="1"/>
  <c r="L106" i="44" s="1"/>
  <c r="L107" i="44" s="1"/>
  <c r="L108" i="44" s="1"/>
  <c r="L109" i="44" s="1"/>
  <c r="L110" i="44" s="1"/>
  <c r="L111" i="44" s="1"/>
  <c r="H16" i="47"/>
  <c r="H17" i="47" s="1"/>
  <c r="H18" i="47" s="1"/>
  <c r="H19" i="47" s="1"/>
  <c r="H20" i="47" s="1"/>
  <c r="H21" i="47" s="1"/>
  <c r="H22" i="47" s="1"/>
  <c r="H23" i="47" s="1"/>
  <c r="H24" i="47" s="1"/>
  <c r="H25" i="47" s="1"/>
  <c r="H26" i="47" s="1"/>
  <c r="H27" i="47" s="1"/>
  <c r="H28" i="47" s="1"/>
  <c r="H29" i="47" s="1"/>
  <c r="H31" i="47" s="1"/>
  <c r="H32" i="47" s="1"/>
  <c r="H33" i="47" s="1"/>
  <c r="H35" i="47" s="1"/>
  <c r="H36" i="47" s="1"/>
  <c r="H37" i="47" s="1"/>
  <c r="H38" i="47" s="1"/>
  <c r="H39" i="47" s="1"/>
  <c r="H40" i="47" s="1"/>
  <c r="H41" i="47" s="1"/>
  <c r="H42" i="47" s="1"/>
  <c r="H43" i="47" s="1"/>
  <c r="H44" i="47" s="1"/>
  <c r="H45" i="47" s="1"/>
  <c r="H46" i="47" s="1"/>
  <c r="H47" i="47" s="1"/>
  <c r="H48" i="47" s="1"/>
  <c r="H49" i="47" s="1"/>
  <c r="H50" i="47" s="1"/>
  <c r="H51" i="47" s="1"/>
  <c r="H52" i="47" s="1"/>
  <c r="H53" i="47" s="1"/>
  <c r="H54" i="47" s="1"/>
  <c r="H55" i="47" s="1"/>
  <c r="H56" i="47" s="1"/>
  <c r="H57" i="47" s="1"/>
  <c r="H58" i="47" s="1"/>
  <c r="H59" i="47" s="1"/>
  <c r="H60" i="47" s="1"/>
  <c r="H61" i="47" s="1"/>
  <c r="H62" i="47" s="1"/>
  <c r="H63" i="47" s="1"/>
  <c r="H64" i="47" s="1"/>
  <c r="H65" i="47" s="1"/>
  <c r="H66" i="47" s="1"/>
  <c r="H67" i="47" s="1"/>
  <c r="H68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105" i="37" l="1"/>
  <c r="P106" i="37"/>
  <c r="L112" i="44"/>
  <c r="L113" i="44" s="1"/>
  <c r="L114" i="44" s="1"/>
  <c r="L115" i="44" s="1"/>
  <c r="L116" i="44" s="1"/>
  <c r="L117" i="44" s="1"/>
  <c r="L118" i="44" s="1"/>
  <c r="K80" i="37"/>
  <c r="L80" i="37"/>
  <c r="M80" i="37"/>
  <c r="F96" i="47"/>
  <c r="E96" i="47"/>
  <c r="F95" i="47"/>
  <c r="E95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E16" i="47"/>
  <c r="D17" i="47"/>
  <c r="F16" i="47"/>
  <c r="D109" i="39"/>
  <c r="E109" i="39" s="1"/>
  <c r="E108" i="39"/>
  <c r="P107" i="37" l="1"/>
  <c r="Q106" i="37"/>
  <c r="L119" i="44"/>
  <c r="L120" i="44" s="1"/>
  <c r="L121" i="44" s="1"/>
  <c r="L122" i="44" s="1"/>
  <c r="F97" i="47"/>
  <c r="E97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F17" i="47"/>
  <c r="D18" i="47"/>
  <c r="E17" i="47"/>
  <c r="F109" i="39"/>
  <c r="D110" i="39"/>
  <c r="Q107" i="37" l="1"/>
  <c r="P108" i="37"/>
  <c r="L123" i="44"/>
  <c r="L124" i="44" s="1"/>
  <c r="L125" i="44" s="1"/>
  <c r="L126" i="44" s="1"/>
  <c r="L127" i="44" s="1"/>
  <c r="L128" i="44" s="1"/>
  <c r="L129" i="44" s="1"/>
  <c r="L130" i="44" s="1"/>
  <c r="L131" i="44" s="1"/>
  <c r="L132" i="44" s="1"/>
  <c r="L133" i="44" s="1"/>
  <c r="L134" i="44" s="1"/>
  <c r="L135" i="44" s="1"/>
  <c r="L136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F98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F18" i="47"/>
  <c r="D19" i="47"/>
  <c r="E18" i="47"/>
  <c r="F110" i="39"/>
  <c r="D111" i="39"/>
  <c r="E110" i="39"/>
  <c r="P109" i="37" l="1"/>
  <c r="Q109" i="37" s="1"/>
  <c r="Q108" i="37"/>
  <c r="F99" i="47"/>
  <c r="E99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F19" i="47"/>
  <c r="D20" i="47"/>
  <c r="D21" i="47" s="1"/>
  <c r="D22" i="47" s="1"/>
  <c r="E19" i="47"/>
  <c r="F111" i="39"/>
  <c r="D112" i="39"/>
  <c r="E111" i="39"/>
  <c r="F101" i="47" l="1"/>
  <c r="F22" i="47"/>
  <c r="D23" i="47"/>
  <c r="E22" i="47"/>
  <c r="F21" i="47"/>
  <c r="E21" i="47"/>
  <c r="H33" i="56"/>
  <c r="H32" i="56"/>
  <c r="E31" i="56"/>
  <c r="F31" i="56" s="1"/>
  <c r="H30" i="56"/>
  <c r="E29" i="56"/>
  <c r="F29" i="56" s="1"/>
  <c r="H29" i="56"/>
  <c r="F20" i="47"/>
  <c r="E20" i="47"/>
  <c r="F112" i="39"/>
  <c r="D113" i="39"/>
  <c r="E112" i="39"/>
  <c r="F102" i="47" l="1"/>
  <c r="E102" i="47"/>
  <c r="F23" i="47"/>
  <c r="D24" i="47"/>
  <c r="E23" i="47"/>
  <c r="H34" i="56"/>
  <c r="F113" i="39"/>
  <c r="D114" i="39"/>
  <c r="E113" i="39"/>
  <c r="D105" i="21"/>
  <c r="D106" i="21" s="1"/>
  <c r="F13" i="47"/>
  <c r="F14" i="47"/>
  <c r="F15" i="47"/>
  <c r="E13" i="47"/>
  <c r="E14" i="47"/>
  <c r="E15" i="47"/>
  <c r="F24" i="47" l="1"/>
  <c r="D25" i="47"/>
  <c r="D26" i="47" s="1"/>
  <c r="E24" i="47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E104" i="47" l="1"/>
  <c r="F104" i="47"/>
  <c r="H37" i="56"/>
  <c r="E26" i="47"/>
  <c r="D27" i="47"/>
  <c r="D28" i="47" s="1"/>
  <c r="F26" i="47"/>
  <c r="F25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F105" i="47" l="1"/>
  <c r="E105" i="47"/>
  <c r="H38" i="56"/>
  <c r="E38" i="56"/>
  <c r="F38" i="56" s="1"/>
  <c r="F28" i="47"/>
  <c r="D29" i="47"/>
  <c r="E28" i="47"/>
  <c r="E27" i="47"/>
  <c r="F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E40" i="56" l="1"/>
  <c r="F40" i="56" s="1"/>
  <c r="H39" i="56"/>
  <c r="E39" i="56"/>
  <c r="F39" i="56" s="1"/>
  <c r="F29" i="47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86" i="48"/>
  <c r="K87" i="48" s="1"/>
  <c r="K89" i="48" s="1"/>
  <c r="K90" i="48" s="1"/>
  <c r="K91" i="48" s="1"/>
  <c r="K93" i="48" s="1"/>
  <c r="K94" i="48" s="1"/>
  <c r="K95" i="48" s="1"/>
  <c r="K96" i="48" s="1"/>
  <c r="K97" i="48" s="1"/>
  <c r="K98" i="48" s="1"/>
  <c r="K99" i="48" s="1"/>
  <c r="K100" i="48" s="1"/>
  <c r="K101" i="48" s="1"/>
  <c r="K102" i="48" s="1"/>
  <c r="K103" i="48" s="1"/>
  <c r="K104" i="48" s="1"/>
  <c r="K105" i="48" s="1"/>
  <c r="K106" i="48" s="1"/>
  <c r="K107" i="48" s="1"/>
  <c r="K108" i="48" s="1"/>
  <c r="K109" i="48" s="1"/>
  <c r="K110" i="48" s="1"/>
  <c r="K111" i="48" s="1"/>
  <c r="K112" i="48" s="1"/>
  <c r="K113" i="48" s="1"/>
  <c r="K114" i="48" s="1"/>
  <c r="K115" i="48" s="1"/>
  <c r="K116" i="48" s="1"/>
  <c r="K117" i="48" s="1"/>
  <c r="K118" i="48" s="1"/>
  <c r="K119" i="48" s="1"/>
  <c r="K120" i="48" s="1"/>
  <c r="K121" i="48" s="1"/>
  <c r="K122" i="48" s="1"/>
  <c r="K123" i="48" s="1"/>
  <c r="K124" i="48" s="1"/>
  <c r="E41" i="56" l="1"/>
  <c r="F41" i="56" s="1"/>
  <c r="F120" i="39"/>
  <c r="E120" i="39"/>
  <c r="E119" i="39"/>
  <c r="F119" i="39"/>
  <c r="F118" i="39"/>
  <c r="E118" i="39"/>
  <c r="E113" i="21"/>
  <c r="F113" i="21"/>
  <c r="G113" i="21"/>
  <c r="H113" i="21"/>
  <c r="F10" i="47" l="1"/>
  <c r="E34" i="47" l="1"/>
  <c r="E11" i="47"/>
  <c r="E10" i="47"/>
  <c r="F9" i="8" l="1"/>
  <c r="F10" i="8" s="1"/>
  <c r="F11" i="8" s="1"/>
  <c r="F12" i="8" s="1"/>
  <c r="F13" i="8" s="1"/>
  <c r="F14" i="8" s="1"/>
  <c r="F15" i="8" s="1"/>
  <c r="F16" i="8" s="1"/>
  <c r="F11" i="47"/>
  <c r="E119" i="20"/>
  <c r="F119" i="20"/>
  <c r="E118" i="20"/>
  <c r="F118" i="20"/>
  <c r="E117" i="20"/>
  <c r="F117" i="20"/>
  <c r="E116" i="20"/>
  <c r="F116" i="20"/>
  <c r="E115" i="20"/>
  <c r="F115" i="20"/>
  <c r="E114" i="20"/>
  <c r="F114" i="20"/>
  <c r="E113" i="20"/>
  <c r="F113" i="20"/>
  <c r="E112" i="20"/>
  <c r="F112" i="20"/>
  <c r="E111" i="20"/>
  <c r="F111" i="20"/>
  <c r="H9" i="47"/>
  <c r="H10" i="47" s="1"/>
  <c r="H11" i="47" s="1"/>
  <c r="H12" i="47" s="1"/>
  <c r="F8" i="47"/>
  <c r="F9" i="47"/>
  <c r="E9" i="47"/>
  <c r="E8" i="47"/>
  <c r="E36" i="47" l="1"/>
  <c r="H9" i="8"/>
  <c r="H10" i="8" s="1"/>
  <c r="H11" i="8" s="1"/>
  <c r="H12" i="8" s="1"/>
  <c r="F12" i="47"/>
  <c r="E12" i="47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E110" i="20"/>
  <c r="F110" i="20"/>
  <c r="E109" i="20"/>
  <c r="F109" i="20"/>
  <c r="E108" i="20"/>
  <c r="F108" i="20"/>
  <c r="E107" i="20"/>
  <c r="F107" i="20"/>
  <c r="E106" i="20"/>
  <c r="F106" i="20"/>
  <c r="E105" i="20"/>
  <c r="F105" i="20"/>
  <c r="E104" i="20"/>
  <c r="F104" i="20"/>
  <c r="E103" i="20"/>
  <c r="F103" i="20"/>
  <c r="E37" i="47" l="1"/>
  <c r="K104" i="55"/>
  <c r="J104" i="55"/>
  <c r="K103" i="55"/>
  <c r="J103" i="55"/>
  <c r="K102" i="55"/>
  <c r="J102" i="55"/>
  <c r="D102" i="55"/>
  <c r="G102" i="55" s="1"/>
  <c r="K101" i="55"/>
  <c r="J101" i="55"/>
  <c r="D101" i="55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E38" i="47" l="1"/>
  <c r="G103" i="55"/>
  <c r="F103" i="55"/>
  <c r="H103" i="55"/>
  <c r="F102" i="55"/>
  <c r="H102" i="55"/>
  <c r="E102" i="55"/>
  <c r="G101" i="55"/>
  <c r="F101" i="55"/>
  <c r="E101" i="55"/>
  <c r="E103" i="55" l="1"/>
  <c r="D104" i="55"/>
  <c r="H104" i="55" l="1"/>
  <c r="G104" i="55"/>
  <c r="E104" i="55"/>
  <c r="F104" i="55"/>
  <c r="E100" i="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6" i="20"/>
  <c r="H97" i="20" s="1"/>
  <c r="H98" i="20" s="1"/>
  <c r="H99" i="20" s="1"/>
  <c r="H100" i="20" s="1"/>
  <c r="H101" i="20" s="1"/>
  <c r="H102" i="20" s="1"/>
  <c r="H103" i="20" s="1"/>
  <c r="H104" i="20" s="1"/>
  <c r="H105" i="20" s="1"/>
  <c r="H106" i="20" s="1"/>
  <c r="H107" i="20" s="1"/>
  <c r="H108" i="20" s="1"/>
  <c r="H109" i="20" s="1"/>
  <c r="H110" i="20" s="1"/>
  <c r="H111" i="20" s="1"/>
  <c r="H112" i="20" s="1"/>
  <c r="H114" i="20" s="1"/>
  <c r="H115" i="20" s="1"/>
  <c r="H116" i="20" s="1"/>
  <c r="H117" i="20" s="1"/>
  <c r="H118" i="20" s="1"/>
  <c r="H119" i="20" s="1"/>
  <c r="H120" i="20" s="1"/>
  <c r="H121" i="20" s="1"/>
  <c r="H122" i="20" s="1"/>
  <c r="H123" i="20" s="1"/>
  <c r="H124" i="20" s="1"/>
  <c r="H125" i="20" s="1"/>
  <c r="H126" i="20" s="1"/>
  <c r="H127" i="20" s="1"/>
  <c r="H128" i="20" s="1"/>
  <c r="H129" i="20" s="1"/>
  <c r="H130" i="20" s="1"/>
  <c r="H131" i="20" s="1"/>
  <c r="H132" i="20" s="1"/>
  <c r="H133" i="20" s="1"/>
  <c r="H134" i="20" s="1"/>
  <c r="H135" i="20" s="1"/>
  <c r="H136" i="20" s="1"/>
  <c r="I60" i="8" l="1"/>
  <c r="I61" i="8" s="1"/>
  <c r="I62" i="8" s="1"/>
  <c r="I63" i="8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0" i="32"/>
  <c r="D11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2" i="32"/>
  <c r="E12" i="32"/>
  <c r="F11" i="32"/>
  <c r="E11" i="32"/>
  <c r="E10" i="32"/>
  <c r="F10" i="32"/>
  <c r="F9" i="32"/>
  <c r="E9" i="32"/>
  <c r="E109" i="13"/>
  <c r="H31" i="51" l="1"/>
  <c r="F13" i="32"/>
  <c r="D15" i="32"/>
  <c r="D16" i="32" s="1"/>
  <c r="D17" i="32" s="1"/>
  <c r="D18" i="32" s="1"/>
  <c r="E13" i="32"/>
  <c r="F110" i="13"/>
  <c r="E110" i="13"/>
  <c r="H110" i="13"/>
  <c r="E18" i="32" l="1"/>
  <c r="F18" i="32"/>
  <c r="F17" i="32"/>
  <c r="E17" i="32"/>
  <c r="F16" i="32"/>
  <c r="E16" i="32"/>
  <c r="F15" i="32"/>
  <c r="E15" i="32"/>
  <c r="F14" i="32"/>
  <c r="E14" i="32"/>
  <c r="H112" i="13"/>
  <c r="D113" i="13"/>
  <c r="E112" i="13"/>
  <c r="F112" i="13"/>
  <c r="H111" i="13"/>
  <c r="E111" i="13"/>
  <c r="F111" i="13"/>
  <c r="F19" i="32" l="1"/>
  <c r="E19" i="32"/>
  <c r="H113" i="13"/>
  <c r="E113" i="13"/>
  <c r="F113" i="13"/>
  <c r="F21" i="32" l="1"/>
  <c r="D22" i="32"/>
  <c r="E21" i="32"/>
  <c r="F20" i="32"/>
  <c r="E20" i="32"/>
  <c r="H115" i="13"/>
  <c r="E115" i="13"/>
  <c r="F115" i="13"/>
  <c r="F114" i="13"/>
  <c r="E114" i="13"/>
  <c r="H114" i="13"/>
  <c r="E22" i="32" l="1"/>
  <c r="D23" i="32"/>
  <c r="F22" i="32"/>
  <c r="H116" i="13"/>
  <c r="F116" i="13"/>
  <c r="E116" i="13"/>
  <c r="H10" i="10" l="1"/>
  <c r="F23" i="32"/>
  <c r="D24" i="32"/>
  <c r="D25" i="32" s="1"/>
  <c r="D26" i="32" s="1"/>
  <c r="E23" i="32"/>
  <c r="E9" i="43"/>
  <c r="H117" i="13"/>
  <c r="E117" i="13"/>
  <c r="F117" i="13"/>
  <c r="H38" i="51" l="1"/>
  <c r="H11" i="10"/>
  <c r="F26" i="32"/>
  <c r="D27" i="32"/>
  <c r="E26" i="32"/>
  <c r="F25" i="32"/>
  <c r="E25" i="32"/>
  <c r="F24" i="32"/>
  <c r="E24" i="32"/>
  <c r="H119" i="13"/>
  <c r="D120" i="13"/>
  <c r="F119" i="13"/>
  <c r="E119" i="13"/>
  <c r="E10" i="43"/>
  <c r="H118" i="13"/>
  <c r="E118" i="13"/>
  <c r="F118" i="13"/>
  <c r="G260" i="4"/>
  <c r="F260" i="4"/>
  <c r="E260" i="4"/>
  <c r="H12" i="10" l="1"/>
  <c r="E27" i="32"/>
  <c r="F27" i="32"/>
  <c r="F120" i="13"/>
  <c r="D121" i="13"/>
  <c r="E120" i="13"/>
  <c r="H120" i="13"/>
  <c r="E11" i="43"/>
  <c r="H13" i="10" l="1"/>
  <c r="E30" i="32"/>
  <c r="F29" i="32"/>
  <c r="E29" i="32"/>
  <c r="E28" i="32"/>
  <c r="F28" i="32"/>
  <c r="E121" i="13"/>
  <c r="H121" i="13"/>
  <c r="D122" i="13"/>
  <c r="F121" i="13"/>
  <c r="E12" i="43"/>
  <c r="H14" i="10" l="1"/>
  <c r="F122" i="13"/>
  <c r="H122" i="13"/>
  <c r="D123" i="13"/>
  <c r="D124" i="13" s="1"/>
  <c r="E122" i="13"/>
  <c r="E13" i="43"/>
  <c r="H15" i="10" l="1"/>
  <c r="E9" i="8"/>
  <c r="H124" i="13"/>
  <c r="D125" i="13"/>
  <c r="E124" i="13"/>
  <c r="F124" i="13"/>
  <c r="H123" i="13"/>
  <c r="F123" i="13"/>
  <c r="E123" i="13"/>
  <c r="E14" i="43"/>
  <c r="D15" i="43"/>
  <c r="H16" i="10" l="1"/>
  <c r="E10" i="8"/>
  <c r="H125" i="13"/>
  <c r="E125" i="13"/>
  <c r="F125" i="13"/>
  <c r="E15" i="43"/>
  <c r="D16" i="43"/>
  <c r="H17" i="10" l="1"/>
  <c r="E11" i="8"/>
  <c r="D12" i="8"/>
  <c r="E16" i="43"/>
  <c r="D17" i="43"/>
  <c r="H126" i="13"/>
  <c r="E126" i="13"/>
  <c r="F126" i="13"/>
  <c r="D10" i="10"/>
  <c r="F9" i="10"/>
  <c r="E9" i="10"/>
  <c r="G10" i="43"/>
  <c r="G11" i="43" s="1"/>
  <c r="G12" i="43" s="1"/>
  <c r="G13" i="43" s="1"/>
  <c r="G14" i="43" s="1"/>
  <c r="G15" i="43" s="1"/>
  <c r="G16" i="43" s="1"/>
  <c r="G17" i="43" s="1"/>
  <c r="G18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G43" i="43" s="1"/>
  <c r="G44" i="43" s="1"/>
  <c r="I95" i="5"/>
  <c r="I93" i="5"/>
  <c r="H93" i="5"/>
  <c r="F93" i="5"/>
  <c r="K93" i="5" s="1"/>
  <c r="E93" i="5"/>
  <c r="J93" i="5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10" i="48"/>
  <c r="H11" i="48" s="1"/>
  <c r="H12" i="48" s="1"/>
  <c r="H13" i="48" s="1"/>
  <c r="H14" i="48" s="1"/>
  <c r="H15" i="48" s="1"/>
  <c r="H16" i="48" s="1"/>
  <c r="H17" i="48" s="1"/>
  <c r="H18" i="48" s="1"/>
  <c r="H19" i="48" s="1"/>
  <c r="H20" i="48" s="1"/>
  <c r="H21" i="48" s="1"/>
  <c r="H23" i="48" s="1"/>
  <c r="H24" i="48" s="1"/>
  <c r="H25" i="48" s="1"/>
  <c r="H27" i="48" s="1"/>
  <c r="H28" i="48" s="1"/>
  <c r="H29" i="48" s="1"/>
  <c r="H31" i="48" s="1"/>
  <c r="H32" i="48" s="1"/>
  <c r="H33" i="48" s="1"/>
  <c r="H34" i="48" s="1"/>
  <c r="H36" i="48" s="1"/>
  <c r="H37" i="48" s="1"/>
  <c r="H38" i="48" s="1"/>
  <c r="H39" i="48" s="1"/>
  <c r="H40" i="48" s="1"/>
  <c r="H41" i="48" s="1"/>
  <c r="H42" i="48" s="1"/>
  <c r="H43" i="48" s="1"/>
  <c r="H44" i="48" s="1"/>
  <c r="H45" i="48" s="1"/>
  <c r="H46" i="48" s="1"/>
  <c r="H47" i="48" s="1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0" i="48" s="1"/>
  <c r="H61" i="48" s="1"/>
  <c r="H62" i="48" s="1"/>
  <c r="H63" i="48" s="1"/>
  <c r="H64" i="48" s="1"/>
  <c r="H65" i="48" s="1"/>
  <c r="H66" i="48" s="1"/>
  <c r="H67" i="48" s="1"/>
  <c r="H68" i="48" s="1"/>
  <c r="H69" i="48" s="1"/>
  <c r="G45" i="43" l="1"/>
  <c r="H18" i="10"/>
  <c r="E12" i="8"/>
  <c r="E17" i="43"/>
  <c r="D18" i="43"/>
  <c r="E127" i="13"/>
  <c r="H127" i="13"/>
  <c r="F127" i="13"/>
  <c r="E10" i="10"/>
  <c r="F10" i="10"/>
  <c r="D11" i="10"/>
  <c r="H10" i="37"/>
  <c r="H11" i="37" s="1"/>
  <c r="H13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98" i="5"/>
  <c r="E95" i="5"/>
  <c r="J95" i="5" s="1"/>
  <c r="F94" i="5"/>
  <c r="H95" i="5"/>
  <c r="F95" i="5"/>
  <c r="K95" i="5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6" i="43" l="1"/>
  <c r="H45" i="43"/>
  <c r="H31" i="37"/>
  <c r="H32" i="37" s="1"/>
  <c r="H19" i="10"/>
  <c r="E13" i="8"/>
  <c r="E18" i="43"/>
  <c r="D12" i="10"/>
  <c r="F11" i="10"/>
  <c r="E11" i="10"/>
  <c r="F97" i="5"/>
  <c r="K97" i="5" s="1"/>
  <c r="E96" i="5"/>
  <c r="J96" i="5" s="1"/>
  <c r="H96" i="5"/>
  <c r="I96" i="5"/>
  <c r="E97" i="5"/>
  <c r="J97" i="5" s="1"/>
  <c r="H97" i="5"/>
  <c r="I97" i="5"/>
  <c r="E98" i="5"/>
  <c r="J98" i="5" s="1"/>
  <c r="F98" i="5"/>
  <c r="K98" i="5" s="1"/>
  <c r="I98" i="5"/>
  <c r="E99" i="5"/>
  <c r="J99" i="5" s="1"/>
  <c r="F96" i="5"/>
  <c r="K96" i="5" s="1"/>
  <c r="H33" i="37" l="1"/>
  <c r="I32" i="37"/>
  <c r="G47" i="43"/>
  <c r="H46" i="43"/>
  <c r="H20" i="10"/>
  <c r="E14" i="8"/>
  <c r="E19" i="43"/>
  <c r="E12" i="10"/>
  <c r="F12" i="10"/>
  <c r="D13" i="10"/>
  <c r="D14" i="10" s="1"/>
  <c r="I99" i="5"/>
  <c r="I103" i="5"/>
  <c r="H99" i="5"/>
  <c r="F99" i="5"/>
  <c r="K99" i="5" s="1"/>
  <c r="H34" i="37" l="1"/>
  <c r="I33" i="37"/>
  <c r="G48" i="43"/>
  <c r="H47" i="43"/>
  <c r="H21" i="10"/>
  <c r="E15" i="8"/>
  <c r="F14" i="10"/>
  <c r="D15" i="10"/>
  <c r="E14" i="10"/>
  <c r="E13" i="10"/>
  <c r="F13" i="10"/>
  <c r="E101" i="5"/>
  <c r="J101" i="5" s="1"/>
  <c r="F101" i="5"/>
  <c r="K101" i="5" s="1"/>
  <c r="E103" i="5"/>
  <c r="J103" i="5" s="1"/>
  <c r="I101" i="5"/>
  <c r="I102" i="5"/>
  <c r="E102" i="5"/>
  <c r="J102" i="5" s="1"/>
  <c r="H101" i="5"/>
  <c r="H102" i="5"/>
  <c r="F102" i="5"/>
  <c r="K102" i="5" s="1"/>
  <c r="H103" i="5"/>
  <c r="F103" i="5"/>
  <c r="K103" i="5" s="1"/>
  <c r="D11" i="48"/>
  <c r="D12" i="48" s="1"/>
  <c r="D13" i="48" s="1"/>
  <c r="D14" i="48" s="1"/>
  <c r="H35" i="37" l="1"/>
  <c r="I34" i="37"/>
  <c r="G49" i="43"/>
  <c r="H48" i="43"/>
  <c r="H22" i="10"/>
  <c r="E16" i="8"/>
  <c r="D16" i="10"/>
  <c r="F15" i="10"/>
  <c r="E15" i="10"/>
  <c r="F14" i="48"/>
  <c r="D15" i="48"/>
  <c r="E14" i="48"/>
  <c r="E13" i="48"/>
  <c r="F13" i="48"/>
  <c r="F12" i="48"/>
  <c r="E12" i="48"/>
  <c r="F11" i="48"/>
  <c r="E11" i="48"/>
  <c r="F10" i="48"/>
  <c r="E10" i="48"/>
  <c r="F9" i="48"/>
  <c r="E9" i="48"/>
  <c r="I104" i="5"/>
  <c r="J104" i="5"/>
  <c r="H104" i="5"/>
  <c r="H36" i="37" l="1"/>
  <c r="I35" i="37"/>
  <c r="G50" i="43"/>
  <c r="H49" i="43"/>
  <c r="H23" i="10"/>
  <c r="E17" i="8"/>
  <c r="F16" i="10"/>
  <c r="D17" i="10"/>
  <c r="E16" i="10"/>
  <c r="I120" i="5"/>
  <c r="E120" i="5"/>
  <c r="J120" i="5" s="1"/>
  <c r="F120" i="5"/>
  <c r="K120" i="5" s="1"/>
  <c r="H120" i="5"/>
  <c r="F119" i="5"/>
  <c r="K119" i="5" s="1"/>
  <c r="E119" i="5"/>
  <c r="J119" i="5" s="1"/>
  <c r="H119" i="5"/>
  <c r="I119" i="5"/>
  <c r="F15" i="48"/>
  <c r="D16" i="48"/>
  <c r="E15" i="48"/>
  <c r="I118" i="5"/>
  <c r="J118" i="5"/>
  <c r="F118" i="5"/>
  <c r="K118" i="5" s="1"/>
  <c r="H118" i="5"/>
  <c r="I117" i="5"/>
  <c r="F117" i="5"/>
  <c r="K117" i="5" s="1"/>
  <c r="E117" i="5"/>
  <c r="J117" i="5" s="1"/>
  <c r="I116" i="5"/>
  <c r="H116" i="5"/>
  <c r="E116" i="5"/>
  <c r="J116" i="5" s="1"/>
  <c r="F116" i="5"/>
  <c r="K116" i="5" s="1"/>
  <c r="F115" i="5"/>
  <c r="E115" i="5"/>
  <c r="E113" i="5"/>
  <c r="J113" i="5" s="1"/>
  <c r="H113" i="5"/>
  <c r="I113" i="5"/>
  <c r="F113" i="5"/>
  <c r="K113" i="5" s="1"/>
  <c r="I112" i="5"/>
  <c r="E112" i="5"/>
  <c r="J112" i="5" s="1"/>
  <c r="H112" i="5"/>
  <c r="F112" i="5"/>
  <c r="K112" i="5" s="1"/>
  <c r="I110" i="5"/>
  <c r="F110" i="5"/>
  <c r="K110" i="5" s="1"/>
  <c r="H110" i="5"/>
  <c r="E110" i="5"/>
  <c r="J110" i="5" s="1"/>
  <c r="E109" i="5"/>
  <c r="J109" i="5" s="1"/>
  <c r="F109" i="5"/>
  <c r="K109" i="5" s="1"/>
  <c r="H109" i="5"/>
  <c r="I109" i="5"/>
  <c r="I108" i="5"/>
  <c r="E108" i="5"/>
  <c r="J108" i="5" s="1"/>
  <c r="F108" i="5"/>
  <c r="K108" i="5" s="1"/>
  <c r="H108" i="5"/>
  <c r="I107" i="5"/>
  <c r="F107" i="5"/>
  <c r="K107" i="5" s="1"/>
  <c r="E107" i="5"/>
  <c r="J107" i="5" s="1"/>
  <c r="H107" i="5"/>
  <c r="I106" i="5"/>
  <c r="E106" i="5"/>
  <c r="J106" i="5" s="1"/>
  <c r="F106" i="5"/>
  <c r="K106" i="5" s="1"/>
  <c r="H106" i="5"/>
  <c r="H105" i="5"/>
  <c r="I105" i="5"/>
  <c r="E105" i="5"/>
  <c r="J105" i="5" s="1"/>
  <c r="F105" i="5"/>
  <c r="K105" i="5" s="1"/>
  <c r="H37" i="37" l="1"/>
  <c r="I36" i="37"/>
  <c r="G51" i="43"/>
  <c r="H50" i="43"/>
  <c r="H24" i="10"/>
  <c r="E18" i="8"/>
  <c r="F123" i="5"/>
  <c r="K123" i="5" s="1"/>
  <c r="I123" i="5"/>
  <c r="H123" i="5"/>
  <c r="E123" i="5"/>
  <c r="J123" i="5" s="1"/>
  <c r="F17" i="10"/>
  <c r="E17" i="10"/>
  <c r="I122" i="5"/>
  <c r="E122" i="5"/>
  <c r="J122" i="5" s="1"/>
  <c r="F122" i="5"/>
  <c r="K122" i="5" s="1"/>
  <c r="H122" i="5"/>
  <c r="H121" i="5"/>
  <c r="I121" i="5"/>
  <c r="F121" i="5"/>
  <c r="K121" i="5" s="1"/>
  <c r="E121" i="5"/>
  <c r="J121" i="5" s="1"/>
  <c r="F17" i="48"/>
  <c r="E17" i="48"/>
  <c r="F16" i="48"/>
  <c r="E16" i="48"/>
  <c r="H38" i="37" l="1"/>
  <c r="I37" i="37"/>
  <c r="G52" i="43"/>
  <c r="G53" i="43"/>
  <c r="H53" i="43" s="1"/>
  <c r="H51" i="43"/>
  <c r="H25" i="10"/>
  <c r="E20" i="8"/>
  <c r="E19" i="8"/>
  <c r="F19" i="10"/>
  <c r="E19" i="10"/>
  <c r="E18" i="10"/>
  <c r="F18" i="10"/>
  <c r="F18" i="48"/>
  <c r="E18" i="48"/>
  <c r="D19" i="48"/>
  <c r="H39" i="37" l="1"/>
  <c r="I38" i="37"/>
  <c r="G54" i="43"/>
  <c r="H52" i="43"/>
  <c r="H26" i="10"/>
  <c r="F20" i="10"/>
  <c r="E20" i="10"/>
  <c r="E19" i="48"/>
  <c r="D20" i="48"/>
  <c r="F19" i="48"/>
  <c r="F249" i="4"/>
  <c r="F250" i="4"/>
  <c r="F252" i="4"/>
  <c r="H54" i="43" l="1"/>
  <c r="G55" i="43"/>
  <c r="H55" i="43" s="1"/>
  <c r="H40" i="37"/>
  <c r="I39" i="37"/>
  <c r="H27" i="10"/>
  <c r="E22" i="8"/>
  <c r="E23" i="8"/>
  <c r="F21" i="10"/>
  <c r="E21" i="10"/>
  <c r="F20" i="48"/>
  <c r="D21" i="48"/>
  <c r="D22" i="48" s="1"/>
  <c r="E20" i="48"/>
  <c r="F91" i="38"/>
  <c r="G91" i="38" s="1"/>
  <c r="I40" i="37" l="1"/>
  <c r="H41" i="37"/>
  <c r="H28" i="10"/>
  <c r="E23" i="10"/>
  <c r="F23" i="10"/>
  <c r="F22" i="10"/>
  <c r="E22" i="10"/>
  <c r="F22" i="48"/>
  <c r="D23" i="48"/>
  <c r="E22" i="48"/>
  <c r="F21" i="48"/>
  <c r="E21" i="48"/>
  <c r="E91" i="38"/>
  <c r="D92" i="38"/>
  <c r="H42" i="37" l="1"/>
  <c r="I41" i="37"/>
  <c r="H29" i="10"/>
  <c r="E24" i="10"/>
  <c r="F24" i="10"/>
  <c r="F23" i="48"/>
  <c r="D24" i="48"/>
  <c r="E23" i="48"/>
  <c r="F92" i="38"/>
  <c r="G92" i="38" s="1"/>
  <c r="E92" i="38"/>
  <c r="I42" i="37" l="1"/>
  <c r="H43" i="37"/>
  <c r="H30" i="10"/>
  <c r="F26" i="10"/>
  <c r="E26" i="10"/>
  <c r="F25" i="10"/>
  <c r="E25" i="10"/>
  <c r="F24" i="48"/>
  <c r="D25" i="48"/>
  <c r="E24" i="48"/>
  <c r="I43" i="37" l="1"/>
  <c r="H44" i="37"/>
  <c r="H31" i="10"/>
  <c r="F27" i="48"/>
  <c r="E27" i="48"/>
  <c r="F26" i="48"/>
  <c r="E26" i="48"/>
  <c r="F25" i="48"/>
  <c r="E25" i="48"/>
  <c r="E60" i="8"/>
  <c r="H45" i="37" l="1"/>
  <c r="I44" i="37"/>
  <c r="D29" i="48"/>
  <c r="G60" i="8"/>
  <c r="F60" i="8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D86" i="55"/>
  <c r="F86" i="55" s="1"/>
  <c r="F85" i="55"/>
  <c r="E85" i="55"/>
  <c r="I45" i="37" l="1"/>
  <c r="E31" i="48"/>
  <c r="F31" i="48"/>
  <c r="E30" i="48"/>
  <c r="F30" i="48"/>
  <c r="F29" i="48"/>
  <c r="E29" i="48"/>
  <c r="E61" i="8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6" i="37" l="1"/>
  <c r="H47" i="37"/>
  <c r="F32" i="48"/>
  <c r="E32" i="48"/>
  <c r="F62" i="8"/>
  <c r="G62" i="8"/>
  <c r="E62" i="8"/>
  <c r="E82" i="55"/>
  <c r="H82" i="55"/>
  <c r="H87" i="55"/>
  <c r="G87" i="55"/>
  <c r="D88" i="55"/>
  <c r="F87" i="55"/>
  <c r="E87" i="55"/>
  <c r="G9" i="55"/>
  <c r="F9" i="55"/>
  <c r="H9" i="55"/>
  <c r="H48" i="37" l="1"/>
  <c r="I47" i="37"/>
  <c r="F34" i="48"/>
  <c r="E34" i="48"/>
  <c r="E33" i="48"/>
  <c r="F33" i="48"/>
  <c r="F63" i="8"/>
  <c r="G63" i="8"/>
  <c r="E63" i="8"/>
  <c r="D78" i="48"/>
  <c r="G88" i="55"/>
  <c r="H88" i="55"/>
  <c r="D89" i="55"/>
  <c r="E88" i="55"/>
  <c r="F88" i="55"/>
  <c r="H49" i="37" l="1"/>
  <c r="I48" i="37"/>
  <c r="F64" i="8"/>
  <c r="G64" i="8"/>
  <c r="E64" i="8"/>
  <c r="I78" i="48"/>
  <c r="D79" i="48"/>
  <c r="G78" i="48"/>
  <c r="F78" i="48"/>
  <c r="E78" i="48"/>
  <c r="H78" i="48"/>
  <c r="I77" i="48"/>
  <c r="G77" i="48"/>
  <c r="F77" i="48"/>
  <c r="H77" i="48"/>
  <c r="E77" i="48"/>
  <c r="H76" i="48"/>
  <c r="I76" i="48"/>
  <c r="G76" i="48"/>
  <c r="F76" i="48"/>
  <c r="E76" i="48"/>
  <c r="H89" i="55"/>
  <c r="G89" i="55"/>
  <c r="D90" i="55"/>
  <c r="F89" i="55"/>
  <c r="E89" i="55"/>
  <c r="H50" i="37" l="1"/>
  <c r="I49" i="37"/>
  <c r="G67" i="8"/>
  <c r="E67" i="8"/>
  <c r="F67" i="8"/>
  <c r="G66" i="8"/>
  <c r="E66" i="8"/>
  <c r="F66" i="8"/>
  <c r="E79" i="48"/>
  <c r="D80" i="48"/>
  <c r="G79" i="48"/>
  <c r="H79" i="48"/>
  <c r="I79" i="48"/>
  <c r="F79" i="48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0" i="37" l="1"/>
  <c r="H51" i="37"/>
  <c r="E68" i="8"/>
  <c r="F68" i="8"/>
  <c r="G68" i="8"/>
  <c r="I84" i="48"/>
  <c r="F84" i="48"/>
  <c r="E84" i="48"/>
  <c r="G84" i="48"/>
  <c r="H84" i="48"/>
  <c r="I83" i="48"/>
  <c r="E83" i="48"/>
  <c r="F83" i="48"/>
  <c r="G83" i="48"/>
  <c r="H83" i="48"/>
  <c r="H82" i="48"/>
  <c r="E82" i="48"/>
  <c r="F82" i="48"/>
  <c r="G82" i="48"/>
  <c r="I82" i="48"/>
  <c r="H81" i="48"/>
  <c r="I81" i="48"/>
  <c r="E81" i="48"/>
  <c r="F81" i="48"/>
  <c r="G81" i="48"/>
  <c r="I80" i="48"/>
  <c r="E80" i="48"/>
  <c r="G80" i="48"/>
  <c r="F80" i="48"/>
  <c r="H80" i="48"/>
  <c r="G91" i="55"/>
  <c r="H91" i="55"/>
  <c r="D92" i="55"/>
  <c r="E91" i="55"/>
  <c r="F91" i="55"/>
  <c r="H52" i="37" l="1"/>
  <c r="I51" i="37"/>
  <c r="F70" i="8"/>
  <c r="H92" i="55"/>
  <c r="G92" i="55"/>
  <c r="D93" i="55"/>
  <c r="F92" i="55"/>
  <c r="E92" i="55"/>
  <c r="I52" i="37" l="1"/>
  <c r="H53" i="37"/>
  <c r="E72" i="8"/>
  <c r="F72" i="8"/>
  <c r="G72" i="8"/>
  <c r="F71" i="8"/>
  <c r="E71" i="8"/>
  <c r="G71" i="8"/>
  <c r="F9" i="37"/>
  <c r="H93" i="55"/>
  <c r="G93" i="55"/>
  <c r="D94" i="55"/>
  <c r="D95" i="55" s="1"/>
  <c r="E93" i="55"/>
  <c r="F93" i="55"/>
  <c r="H54" i="37" l="1"/>
  <c r="I53" i="37"/>
  <c r="F73" i="8"/>
  <c r="E73" i="8"/>
  <c r="G73" i="8"/>
  <c r="F10" i="37"/>
  <c r="F95" i="55"/>
  <c r="D96" i="55"/>
  <c r="G95" i="55"/>
  <c r="E95" i="55"/>
  <c r="H95" i="55"/>
  <c r="H94" i="55"/>
  <c r="G94" i="55"/>
  <c r="F94" i="55"/>
  <c r="E94" i="55"/>
  <c r="I54" i="37" l="1"/>
  <c r="H55" i="37"/>
  <c r="I55" i="37" s="1"/>
  <c r="G74" i="8"/>
  <c r="E74" i="8"/>
  <c r="F74" i="8"/>
  <c r="F11" i="37"/>
  <c r="G96" i="55"/>
  <c r="D97" i="55"/>
  <c r="F96" i="55"/>
  <c r="H96" i="55"/>
  <c r="E96" i="55"/>
  <c r="F87" i="20"/>
  <c r="I85" i="2"/>
  <c r="D85" i="2"/>
  <c r="F85" i="2" s="1"/>
  <c r="F12" i="37" l="1"/>
  <c r="H97" i="55"/>
  <c r="D98" i="55"/>
  <c r="G97" i="55"/>
  <c r="E97" i="55"/>
  <c r="F97" i="55"/>
  <c r="E87" i="20"/>
  <c r="E85" i="2"/>
  <c r="F13" i="37" l="1"/>
  <c r="H98" i="55"/>
  <c r="D99" i="55"/>
  <c r="E98" i="55"/>
  <c r="F98" i="55"/>
  <c r="G98" i="55"/>
  <c r="D89" i="20"/>
  <c r="E88" i="20"/>
  <c r="F88" i="20"/>
  <c r="F14" i="37" l="1"/>
  <c r="E15" i="37"/>
  <c r="H100" i="55"/>
  <c r="E100" i="55"/>
  <c r="G100" i="55"/>
  <c r="F100" i="55"/>
  <c r="H99" i="55"/>
  <c r="E99" i="55"/>
  <c r="F99" i="55"/>
  <c r="G99" i="55"/>
  <c r="F89" i="20"/>
  <c r="E89" i="20"/>
  <c r="D90" i="20"/>
  <c r="D91" i="20" s="1"/>
  <c r="E90" i="13"/>
  <c r="E91" i="13"/>
  <c r="F15" i="37" l="1"/>
  <c r="E16" i="37"/>
  <c r="F91" i="20"/>
  <c r="D92" i="20"/>
  <c r="E91" i="20"/>
  <c r="E90" i="20"/>
  <c r="F90" i="20"/>
  <c r="F16" i="37" l="1"/>
  <c r="E17" i="37"/>
  <c r="F92" i="20"/>
  <c r="D93" i="20"/>
  <c r="E92" i="20"/>
  <c r="F17" i="37" l="1"/>
  <c r="E18" i="37"/>
  <c r="E93" i="20"/>
  <c r="D94" i="20"/>
  <c r="F93" i="20"/>
  <c r="E19" i="37" l="1"/>
  <c r="F18" i="37"/>
  <c r="E94" i="20"/>
  <c r="F94" i="20"/>
  <c r="D95" i="20"/>
  <c r="F19" i="37" l="1"/>
  <c r="E20" i="37"/>
  <c r="D96" i="20"/>
  <c r="F95" i="20"/>
  <c r="E95" i="20"/>
  <c r="F20" i="37" l="1"/>
  <c r="E21" i="37"/>
  <c r="F96" i="20"/>
  <c r="E96" i="20"/>
  <c r="F21" i="37" l="1"/>
  <c r="F97" i="20"/>
  <c r="E97" i="20"/>
  <c r="F22" i="37" l="1"/>
  <c r="E22" i="37"/>
  <c r="F98" i="20"/>
  <c r="E98" i="20"/>
  <c r="F23" i="37" l="1"/>
  <c r="E23" i="37"/>
  <c r="F100" i="20"/>
  <c r="E100" i="20"/>
  <c r="F99" i="20"/>
  <c r="E99" i="20"/>
  <c r="D75" i="38"/>
  <c r="G75" i="38" s="1"/>
  <c r="F26" i="37" l="1"/>
  <c r="E26" i="37"/>
  <c r="F24" i="37"/>
  <c r="E24" i="37"/>
  <c r="F102" i="20"/>
  <c r="E102" i="20"/>
  <c r="F101" i="20"/>
  <c r="E101" i="20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2" i="20"/>
  <c r="F81" i="20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D83" i="20"/>
  <c r="F83" i="20" s="1"/>
  <c r="E82" i="20"/>
  <c r="E81" i="20"/>
  <c r="E83" i="20" l="1"/>
  <c r="F87" i="38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4" i="20"/>
  <c r="D85" i="20"/>
  <c r="E84" i="20"/>
  <c r="F89" i="38" l="1"/>
  <c r="G89" i="38" s="1"/>
  <c r="E89" i="38"/>
  <c r="F88" i="38"/>
  <c r="G88" i="38" s="1"/>
  <c r="E88" i="38"/>
  <c r="D92" i="21"/>
  <c r="G91" i="21"/>
  <c r="H91" i="21"/>
  <c r="F91" i="21"/>
  <c r="E91" i="21"/>
  <c r="E86" i="20"/>
  <c r="F86" i="20"/>
  <c r="F85" i="20"/>
  <c r="E85" i="20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E76" i="20"/>
  <c r="F75" i="20"/>
  <c r="E75" i="20"/>
  <c r="H98" i="13" l="1"/>
  <c r="E98" i="13"/>
  <c r="F98" i="13"/>
  <c r="F97" i="13"/>
  <c r="H97" i="13"/>
  <c r="E97" i="13"/>
  <c r="E77" i="20"/>
  <c r="F76" i="20"/>
  <c r="H99" i="13" l="1"/>
  <c r="E99" i="13"/>
  <c r="F99" i="13"/>
  <c r="F77" i="20"/>
  <c r="H100" i="13" l="1"/>
  <c r="E100" i="13"/>
  <c r="F100" i="13"/>
  <c r="E78" i="20"/>
  <c r="F78" i="20"/>
  <c r="F101" i="13" l="1"/>
  <c r="H101" i="13"/>
  <c r="E101" i="13"/>
  <c r="E79" i="20"/>
  <c r="F79" i="20"/>
  <c r="H103" i="13" l="1"/>
  <c r="F103" i="13"/>
  <c r="H102" i="13"/>
  <c r="E102" i="13"/>
  <c r="F102" i="13"/>
  <c r="F80" i="20"/>
  <c r="E80" i="20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F74" i="20" l="1"/>
  <c r="E74" i="20"/>
  <c r="F73" i="20"/>
  <c r="E73" i="20"/>
  <c r="F72" i="20"/>
  <c r="E72" i="20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D78" i="44" l="1"/>
  <c r="F78" i="44" s="1"/>
  <c r="F82" i="13"/>
  <c r="H82" i="13"/>
  <c r="J81" i="44" l="1"/>
  <c r="G81" i="44"/>
  <c r="H81" i="44"/>
  <c r="I81" i="44"/>
  <c r="E81" i="44"/>
  <c r="J80" i="44"/>
  <c r="H80" i="44"/>
  <c r="E80" i="44"/>
  <c r="G80" i="44"/>
  <c r="I80" i="44"/>
  <c r="I79" i="44"/>
  <c r="E79" i="44"/>
  <c r="H79" i="44"/>
  <c r="G79" i="44"/>
  <c r="J79" i="44"/>
  <c r="J78" i="44"/>
  <c r="H78" i="44"/>
  <c r="E78" i="44"/>
  <c r="G78" i="44"/>
  <c r="I78" i="44"/>
  <c r="I77" i="44"/>
  <c r="J77" i="44"/>
  <c r="E77" i="44"/>
  <c r="G77" i="44"/>
  <c r="H77" i="44"/>
  <c r="I76" i="44"/>
  <c r="J76" i="44"/>
  <c r="E76" i="44"/>
  <c r="H76" i="44"/>
  <c r="G76" i="44"/>
  <c r="H85" i="13"/>
  <c r="E85" i="13"/>
  <c r="E84" i="13"/>
  <c r="F84" i="13"/>
  <c r="H84" i="13"/>
  <c r="H83" i="13"/>
  <c r="E83" i="13"/>
  <c r="F83" i="13"/>
  <c r="J82" i="44" l="1"/>
  <c r="E82" i="44"/>
  <c r="G82" i="44"/>
  <c r="I82" i="44"/>
  <c r="H82" i="44"/>
  <c r="F86" i="13"/>
  <c r="H86" i="13"/>
  <c r="E86" i="13"/>
  <c r="J83" i="44" l="1"/>
  <c r="E83" i="44"/>
  <c r="H83" i="44"/>
  <c r="I83" i="44"/>
  <c r="G83" i="44"/>
  <c r="F87" i="13"/>
  <c r="D88" i="13"/>
  <c r="E87" i="13"/>
  <c r="H87" i="13"/>
  <c r="J85" i="44" l="1"/>
  <c r="E85" i="44"/>
  <c r="H85" i="44"/>
  <c r="G85" i="44"/>
  <c r="I85" i="44"/>
  <c r="H84" i="44"/>
  <c r="G84" i="44"/>
  <c r="I84" i="44"/>
  <c r="J84" i="44"/>
  <c r="E84" i="44"/>
  <c r="H88" i="13"/>
  <c r="F88" i="13"/>
  <c r="E88" i="13"/>
  <c r="H86" i="44" l="1"/>
  <c r="I86" i="44"/>
  <c r="J86" i="44"/>
  <c r="E86" i="44"/>
  <c r="G86" i="44"/>
  <c r="K69" i="2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F71" i="20"/>
  <c r="E71" i="20"/>
  <c r="F70" i="20"/>
  <c r="E70" i="20"/>
  <c r="F69" i="20"/>
  <c r="E69" i="20"/>
  <c r="F68" i="20"/>
  <c r="E68" i="20"/>
  <c r="F67" i="20"/>
  <c r="E67" i="20"/>
  <c r="J89" i="44" l="1"/>
  <c r="E89" i="44"/>
  <c r="G89" i="44"/>
  <c r="H89" i="44"/>
  <c r="I89" i="44"/>
  <c r="J88" i="44"/>
  <c r="E88" i="44"/>
  <c r="G88" i="44"/>
  <c r="H88" i="44"/>
  <c r="I88" i="44"/>
  <c r="J87" i="44"/>
  <c r="G87" i="44"/>
  <c r="I87" i="44"/>
  <c r="E87" i="44"/>
  <c r="H87" i="44"/>
  <c r="L64" i="2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J90" i="44" l="1"/>
  <c r="I90" i="44"/>
  <c r="G90" i="44"/>
  <c r="H90" i="44"/>
  <c r="E90" i="44"/>
  <c r="L65" i="21"/>
  <c r="M65" i="21"/>
  <c r="G66" i="21"/>
  <c r="D67" i="21"/>
  <c r="K66" i="21"/>
  <c r="H66" i="21"/>
  <c r="N66" i="21"/>
  <c r="E66" i="21"/>
  <c r="F66" i="21"/>
  <c r="L70" i="21"/>
  <c r="M70" i="21"/>
  <c r="J91" i="44" l="1"/>
  <c r="G91" i="44"/>
  <c r="I91" i="44"/>
  <c r="H91" i="44"/>
  <c r="E91" i="44"/>
  <c r="N67" i="21"/>
  <c r="E67" i="21"/>
  <c r="F67" i="21"/>
  <c r="H67" i="21"/>
  <c r="K67" i="21"/>
  <c r="G67" i="21"/>
  <c r="L66" i="21"/>
  <c r="M66" i="21"/>
  <c r="J92" i="44" l="1"/>
  <c r="H92" i="44"/>
  <c r="I92" i="44"/>
  <c r="E92" i="44"/>
  <c r="G92" i="44"/>
  <c r="L67" i="21"/>
  <c r="M67" i="21"/>
  <c r="D97" i="44" l="1"/>
  <c r="E97" i="44" s="1"/>
  <c r="F94" i="44"/>
  <c r="J96" i="44"/>
  <c r="E96" i="44"/>
  <c r="G96" i="44"/>
  <c r="H96" i="44"/>
  <c r="I96" i="44"/>
  <c r="J95" i="44"/>
  <c r="E95" i="44"/>
  <c r="H95" i="44"/>
  <c r="G95" i="44"/>
  <c r="I95" i="44"/>
  <c r="J94" i="44"/>
  <c r="G94" i="44"/>
  <c r="I94" i="44"/>
  <c r="H94" i="44"/>
  <c r="E94" i="44"/>
  <c r="J93" i="44"/>
  <c r="E93" i="44"/>
  <c r="G93" i="44"/>
  <c r="H93" i="44"/>
  <c r="I93" i="44"/>
  <c r="I97" i="44" l="1"/>
  <c r="H97" i="44"/>
  <c r="G97" i="44"/>
  <c r="J97" i="44"/>
  <c r="F97" i="44"/>
  <c r="F98" i="44" l="1"/>
  <c r="J98" i="44"/>
  <c r="E98" i="44"/>
  <c r="H98" i="44"/>
  <c r="G98" i="44"/>
  <c r="I98" i="44"/>
  <c r="F99" i="44" l="1"/>
  <c r="H99" i="44"/>
  <c r="I99" i="44"/>
  <c r="J99" i="44"/>
  <c r="E99" i="44"/>
  <c r="G99" i="44"/>
  <c r="F100" i="44" l="1"/>
  <c r="H100" i="44"/>
  <c r="J100" i="44"/>
  <c r="E100" i="44"/>
  <c r="I100" i="44"/>
  <c r="G100" i="44"/>
  <c r="F101" i="44" l="1"/>
  <c r="I101" i="44"/>
  <c r="E101" i="44"/>
  <c r="J101" i="44"/>
  <c r="H101" i="44"/>
  <c r="G101" i="44"/>
  <c r="H80" i="13"/>
  <c r="F80" i="13"/>
  <c r="E80" i="13"/>
  <c r="H79" i="13"/>
  <c r="F79" i="13"/>
  <c r="E79" i="13"/>
  <c r="H78" i="13"/>
  <c r="F78" i="13"/>
  <c r="E78" i="13"/>
  <c r="H77" i="13"/>
  <c r="F102" i="44" l="1"/>
  <c r="E102" i="44"/>
  <c r="H102" i="44"/>
  <c r="J102" i="44"/>
  <c r="G102" i="44"/>
  <c r="I102" i="44"/>
  <c r="F77" i="13"/>
  <c r="E77" i="13"/>
  <c r="F103" i="44" l="1"/>
  <c r="G103" i="44"/>
  <c r="H103" i="44"/>
  <c r="J103" i="44"/>
  <c r="E103" i="44"/>
  <c r="I103" i="44"/>
  <c r="J105" i="44" l="1"/>
  <c r="E105" i="44"/>
  <c r="F105" i="44"/>
  <c r="G105" i="44"/>
  <c r="H105" i="44"/>
  <c r="I105" i="44"/>
  <c r="F104" i="44"/>
  <c r="G104" i="44"/>
  <c r="E104" i="44"/>
  <c r="H104" i="44"/>
  <c r="I104" i="44"/>
  <c r="J104" i="44"/>
  <c r="F62" i="20" l="1"/>
  <c r="H60" i="20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H77" i="20" s="1"/>
  <c r="H78" i="20" s="1"/>
  <c r="H79" i="20" s="1"/>
  <c r="H80" i="20" s="1"/>
  <c r="H81" i="20" s="1"/>
  <c r="H82" i="20" s="1"/>
  <c r="H83" i="20" s="1"/>
  <c r="H84" i="20" s="1"/>
  <c r="H85" i="20" s="1"/>
  <c r="H86" i="20" s="1"/>
  <c r="H87" i="20" s="1"/>
  <c r="H88" i="20" s="1"/>
  <c r="H89" i="20" s="1"/>
  <c r="H90" i="20" s="1"/>
  <c r="H91" i="20" s="1"/>
  <c r="H92" i="20" s="1"/>
  <c r="H93" i="20" s="1"/>
  <c r="H94" i="20" s="1"/>
  <c r="F60" i="20"/>
  <c r="E60" i="20"/>
  <c r="F63" i="20" l="1"/>
  <c r="E61" i="20"/>
  <c r="F61" i="20"/>
  <c r="E62" i="20"/>
  <c r="E63" i="20" l="1"/>
  <c r="E64" i="20" l="1"/>
  <c r="D65" i="20"/>
  <c r="F64" i="20"/>
  <c r="F66" i="20" l="1"/>
  <c r="E66" i="20"/>
  <c r="E65" i="20"/>
  <c r="F65" i="20"/>
  <c r="P9" i="7" l="1"/>
  <c r="P10" i="7" s="1"/>
  <c r="P11" i="7" s="1"/>
  <c r="P12" i="7" s="1"/>
  <c r="P13" i="7" s="1"/>
  <c r="P15" i="7" s="1"/>
  <c r="P16" i="7" s="1"/>
  <c r="P17" i="7" s="1"/>
  <c r="P19" i="7" s="1"/>
  <c r="P20" i="7" s="1"/>
  <c r="P21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l="1"/>
  <c r="Q35" i="7" s="1"/>
  <c r="Q34" i="7"/>
  <c r="E67" i="13"/>
  <c r="P36" i="7" l="1"/>
  <c r="P37" i="7" s="1"/>
  <c r="Q36" i="7"/>
  <c r="E174" i="4"/>
  <c r="P38" i="7" l="1"/>
  <c r="Q37" i="7"/>
  <c r="D62" i="39"/>
  <c r="F62" i="39" s="1"/>
  <c r="P39" i="7" l="1"/>
  <c r="Q38" i="7"/>
  <c r="D63" i="39"/>
  <c r="E62" i="39"/>
  <c r="E61" i="39"/>
  <c r="F61" i="39"/>
  <c r="E60" i="39"/>
  <c r="F60" i="39"/>
  <c r="P40" i="7" l="1"/>
  <c r="Q39" i="7"/>
  <c r="E63" i="39"/>
  <c r="F63" i="39"/>
  <c r="D64" i="39"/>
  <c r="P41" i="7" l="1"/>
  <c r="Q40" i="7"/>
  <c r="E64" i="39"/>
  <c r="D65" i="39"/>
  <c r="F64" i="39"/>
  <c r="Q41" i="7" l="1"/>
  <c r="P42" i="7"/>
  <c r="E65" i="39"/>
  <c r="D66" i="39"/>
  <c r="F65" i="39"/>
  <c r="Q42" i="7" l="1"/>
  <c r="P43" i="7"/>
  <c r="D67" i="39"/>
  <c r="F66" i="39"/>
  <c r="E66" i="39"/>
  <c r="P44" i="7" l="1"/>
  <c r="Q43" i="7"/>
  <c r="F67" i="39"/>
  <c r="E67" i="39"/>
  <c r="D68" i="39"/>
  <c r="P45" i="7" l="1"/>
  <c r="Q44" i="7"/>
  <c r="E68" i="39"/>
  <c r="D69" i="39"/>
  <c r="F68" i="39"/>
  <c r="P46" i="7" l="1"/>
  <c r="Q45" i="7"/>
  <c r="E69" i="39"/>
  <c r="D70" i="39"/>
  <c r="F69" i="39"/>
  <c r="Q46" i="7" l="1"/>
  <c r="P47" i="7"/>
  <c r="E70" i="39"/>
  <c r="D71" i="39"/>
  <c r="F70" i="39"/>
  <c r="Q47" i="7" l="1"/>
  <c r="P48" i="7"/>
  <c r="D72" i="39"/>
  <c r="E71" i="39"/>
  <c r="F71" i="39"/>
  <c r="D44" i="38"/>
  <c r="G44" i="38" s="1"/>
  <c r="G43" i="38"/>
  <c r="F43" i="38"/>
  <c r="E43" i="38"/>
  <c r="P49" i="7" l="1"/>
  <c r="Q48" i="7"/>
  <c r="E72" i="39"/>
  <c r="D73" i="39"/>
  <c r="D74" i="39" s="1"/>
  <c r="F72" i="39"/>
  <c r="E44" i="38"/>
  <c r="D45" i="38"/>
  <c r="G45" i="38" s="1"/>
  <c r="F44" i="38"/>
  <c r="P50" i="7" l="1"/>
  <c r="Q49" i="7"/>
  <c r="E45" i="38"/>
  <c r="E74" i="39"/>
  <c r="D75" i="39"/>
  <c r="F74" i="39"/>
  <c r="E73" i="39"/>
  <c r="F73" i="39"/>
  <c r="F45" i="38"/>
  <c r="D46" i="38"/>
  <c r="Q50" i="7" l="1"/>
  <c r="P51" i="7"/>
  <c r="E75" i="39"/>
  <c r="F75" i="39"/>
  <c r="G46" i="38"/>
  <c r="D47" i="38"/>
  <c r="E46" i="38"/>
  <c r="F46" i="38"/>
  <c r="P52" i="7" l="1"/>
  <c r="Q51" i="7"/>
  <c r="F76" i="39"/>
  <c r="D78" i="39"/>
  <c r="E76" i="39"/>
  <c r="G47" i="38"/>
  <c r="D48" i="38"/>
  <c r="F47" i="38"/>
  <c r="E47" i="38"/>
  <c r="F58" i="21"/>
  <c r="M58" i="21" s="1"/>
  <c r="Q52" i="7" l="1"/>
  <c r="P53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P54" i="7" l="1"/>
  <c r="Q53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P55" i="7" l="1"/>
  <c r="Q54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Q55" i="7" l="1"/>
  <c r="P56" i="7"/>
  <c r="Q56" i="7" s="1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F85" i="39" l="1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F88" i="39" l="1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F90" i="39" l="1"/>
  <c r="D91" i="39"/>
  <c r="D92" i="39" s="1"/>
  <c r="E90" i="39"/>
  <c r="E89" i="39"/>
  <c r="F89" i="39"/>
  <c r="E56" i="38"/>
  <c r="F56" i="38"/>
  <c r="G56" i="38"/>
  <c r="F59" i="20"/>
  <c r="E59" i="20"/>
  <c r="F58" i="20"/>
  <c r="E58" i="20"/>
  <c r="F57" i="20"/>
  <c r="E57" i="20"/>
  <c r="E56" i="20"/>
  <c r="F56" i="20"/>
  <c r="F92" i="39" l="1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F94" i="39" l="1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F95" i="39" l="1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F96" i="39" l="1"/>
  <c r="D97" i="39"/>
  <c r="E96" i="39"/>
  <c r="D61" i="38"/>
  <c r="G60" i="38"/>
  <c r="E60" i="38"/>
  <c r="F60" i="38"/>
  <c r="E73" i="13"/>
  <c r="D74" i="13"/>
  <c r="H73" i="13"/>
  <c r="F73" i="13"/>
  <c r="F97" i="39" l="1"/>
  <c r="D98" i="39"/>
  <c r="E97" i="39"/>
  <c r="G61" i="38"/>
  <c r="E61" i="38"/>
  <c r="F61" i="38"/>
  <c r="F98" i="39" l="1"/>
  <c r="D99" i="39"/>
  <c r="E98" i="39"/>
  <c r="D63" i="38"/>
  <c r="G62" i="38"/>
  <c r="E62" i="38"/>
  <c r="F62" i="38"/>
  <c r="F75" i="13"/>
  <c r="H75" i="13"/>
  <c r="E75" i="13"/>
  <c r="F99" i="39" l="1"/>
  <c r="D100" i="39"/>
  <c r="E99" i="39"/>
  <c r="E63" i="38"/>
  <c r="F63" i="38"/>
  <c r="G63" i="38"/>
  <c r="H76" i="13"/>
  <c r="E76" i="13"/>
  <c r="F76" i="13"/>
  <c r="F100" i="39" l="1"/>
  <c r="D101" i="39"/>
  <c r="E100" i="39"/>
  <c r="E64" i="38"/>
  <c r="F64" i="38"/>
  <c r="D65" i="38"/>
  <c r="G64" i="38"/>
  <c r="F101" i="39" l="1"/>
  <c r="D102" i="39"/>
  <c r="E101" i="39"/>
  <c r="G65" i="38"/>
  <c r="E65" i="38"/>
  <c r="F65" i="38"/>
  <c r="F102" i="39" l="1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F55" i="20"/>
  <c r="E55" i="20"/>
  <c r="F54" i="20"/>
  <c r="E54" i="20"/>
  <c r="F53" i="20"/>
  <c r="E53" i="20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F52" i="20"/>
  <c r="E52" i="20"/>
  <c r="F51" i="20"/>
  <c r="E51" i="20"/>
  <c r="H50" i="20"/>
  <c r="H51" i="20" s="1"/>
  <c r="H52" i="20" s="1"/>
  <c r="F50" i="20"/>
  <c r="E50" i="20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F49" i="20"/>
  <c r="E49" i="20"/>
  <c r="F48" i="20"/>
  <c r="E48" i="20"/>
  <c r="F47" i="20"/>
  <c r="E47" i="20"/>
  <c r="E46" i="20"/>
  <c r="F46" i="20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F45" i="20"/>
  <c r="E45" i="20"/>
  <c r="F44" i="20"/>
  <c r="E44" i="20"/>
  <c r="F43" i="20"/>
  <c r="E43" i="20"/>
  <c r="F42" i="20"/>
  <c r="E42" i="20"/>
  <c r="F41" i="20"/>
  <c r="E41" i="20"/>
  <c r="F40" i="20"/>
  <c r="E40" i="20"/>
  <c r="F39" i="20"/>
  <c r="E39" i="20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F38" i="20"/>
  <c r="E38" i="20"/>
  <c r="F37" i="20"/>
  <c r="E37" i="20"/>
  <c r="F36" i="20"/>
  <c r="E36" i="20"/>
  <c r="F35" i="20"/>
  <c r="E35" i="20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30" i="22"/>
  <c r="I29" i="22"/>
  <c r="N28" i="22"/>
  <c r="D28" i="22"/>
  <c r="H28" i="22" s="1"/>
  <c r="H112" i="4"/>
  <c r="H113" i="4" s="1"/>
  <c r="D112" i="4"/>
  <c r="G112" i="4" s="1"/>
  <c r="F44" i="39" l="1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I20" i="2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F20" i="2"/>
  <c r="F8" i="2"/>
  <c r="D9" i="2"/>
  <c r="F19" i="2"/>
  <c r="E19" i="2"/>
  <c r="H127" i="4" l="1"/>
  <c r="F45" i="39"/>
  <c r="E45" i="39"/>
  <c r="E113" i="4"/>
  <c r="G113" i="4"/>
  <c r="F113" i="4"/>
  <c r="E20" i="2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F21" i="2"/>
  <c r="E21" i="2"/>
  <c r="G120" i="4" l="1"/>
  <c r="D121" i="4"/>
  <c r="F120" i="4"/>
  <c r="E120" i="4"/>
  <c r="E22" i="2"/>
  <c r="F22" i="2"/>
  <c r="G121" i="4" l="1"/>
  <c r="E121" i="4"/>
  <c r="F121" i="4"/>
  <c r="F23" i="2"/>
  <c r="D24" i="2"/>
  <c r="E23" i="2"/>
  <c r="G123" i="4" l="1"/>
  <c r="E123" i="4"/>
  <c r="F123" i="4"/>
  <c r="E122" i="4"/>
  <c r="F122" i="4"/>
  <c r="G122" i="4"/>
  <c r="D25" i="2"/>
  <c r="E24" i="2"/>
  <c r="F24" i="2"/>
  <c r="G124" i="4" l="1"/>
  <c r="F124" i="4"/>
  <c r="E124" i="4"/>
  <c r="F25" i="2"/>
  <c r="E25" i="2"/>
  <c r="D26" i="2"/>
  <c r="G125" i="4" l="1"/>
  <c r="F125" i="4"/>
  <c r="E125" i="4"/>
  <c r="D27" i="2"/>
  <c r="E26" i="2"/>
  <c r="F26" i="2"/>
  <c r="G126" i="4" l="1"/>
  <c r="F126" i="4"/>
  <c r="E126" i="4"/>
  <c r="F27" i="2"/>
  <c r="D28" i="2"/>
  <c r="D29" i="2" s="1"/>
  <c r="E27" i="2"/>
  <c r="G130" i="4" l="1"/>
  <c r="F130" i="4"/>
  <c r="E130" i="4"/>
  <c r="F29" i="2"/>
  <c r="D30" i="2"/>
  <c r="E29" i="2"/>
  <c r="E28" i="2"/>
  <c r="F28" i="2"/>
  <c r="G132" i="4" l="1"/>
  <c r="F132" i="4"/>
  <c r="E132" i="4"/>
  <c r="G131" i="4"/>
  <c r="E131" i="4"/>
  <c r="F131" i="4"/>
  <c r="F30" i="2"/>
  <c r="D31" i="2"/>
  <c r="E30" i="2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F31" i="2"/>
  <c r="E31" i="2"/>
  <c r="D32" i="2"/>
  <c r="G111" i="4"/>
  <c r="F111" i="4"/>
  <c r="E111" i="4"/>
  <c r="E107" i="4"/>
  <c r="F134" i="4" l="1"/>
  <c r="G134" i="4"/>
  <c r="E134" i="4"/>
  <c r="F32" i="2"/>
  <c r="D33" i="2"/>
  <c r="E32" i="2"/>
  <c r="F107" i="4"/>
  <c r="G107" i="4"/>
  <c r="F135" i="4" l="1"/>
  <c r="D137" i="4"/>
  <c r="D169" i="4" s="1"/>
  <c r="D170" i="4" s="1"/>
  <c r="G135" i="4"/>
  <c r="E135" i="4"/>
  <c r="E33" i="2"/>
  <c r="D34" i="2"/>
  <c r="D35" i="2" s="1"/>
  <c r="F33" i="2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F35" i="2"/>
  <c r="D36" i="2"/>
  <c r="D37" i="2" s="1"/>
  <c r="E35" i="2"/>
  <c r="E34" i="2"/>
  <c r="F34" i="2"/>
  <c r="G31" i="38"/>
  <c r="F31" i="38"/>
  <c r="E31" i="38"/>
  <c r="G30" i="38"/>
  <c r="F30" i="38"/>
  <c r="E30" i="38"/>
  <c r="E68" i="42"/>
  <c r="E69" i="42"/>
  <c r="E70" i="42"/>
  <c r="E71" i="42"/>
  <c r="E67" i="42"/>
  <c r="G164" i="4"/>
  <c r="D38" i="2" l="1"/>
  <c r="F37" i="2"/>
  <c r="E37" i="2"/>
  <c r="G173" i="4"/>
  <c r="E173" i="4"/>
  <c r="F173" i="4"/>
  <c r="E172" i="4"/>
  <c r="G172" i="4"/>
  <c r="F172" i="4"/>
  <c r="E171" i="4"/>
  <c r="G171" i="4"/>
  <c r="F171" i="4"/>
  <c r="E36" i="2"/>
  <c r="F36" i="2"/>
  <c r="E165" i="4"/>
  <c r="E164" i="4"/>
  <c r="F164" i="4"/>
  <c r="G175" i="4" l="1"/>
  <c r="D177" i="4"/>
  <c r="F175" i="4"/>
  <c r="E175" i="4"/>
  <c r="F38" i="2"/>
  <c r="D39" i="2"/>
  <c r="E38" i="2"/>
  <c r="G174" i="4"/>
  <c r="F174" i="4"/>
  <c r="F165" i="4"/>
  <c r="G165" i="4"/>
  <c r="D166" i="4"/>
  <c r="F177" i="4" l="1"/>
  <c r="G177" i="4"/>
  <c r="E177" i="4"/>
  <c r="G176" i="4"/>
  <c r="E176" i="4"/>
  <c r="F176" i="4"/>
  <c r="E39" i="2"/>
  <c r="F39" i="2"/>
  <c r="D40" i="2"/>
  <c r="E166" i="4"/>
  <c r="F166" i="4"/>
  <c r="G166" i="4"/>
  <c r="D41" i="2" l="1"/>
  <c r="D42" i="2" s="1"/>
  <c r="D43" i="2" s="1"/>
  <c r="D44" i="2" s="1"/>
  <c r="F40" i="2"/>
  <c r="E40" i="2"/>
  <c r="G167" i="4"/>
  <c r="D168" i="4"/>
  <c r="E167" i="4"/>
  <c r="F167" i="4"/>
  <c r="F44" i="2" l="1"/>
  <c r="D45" i="2"/>
  <c r="E44" i="2"/>
  <c r="E43" i="2"/>
  <c r="F43" i="2"/>
  <c r="F42" i="2"/>
  <c r="E42" i="2"/>
  <c r="F41" i="2"/>
  <c r="E41" i="2"/>
  <c r="F168" i="4"/>
  <c r="G168" i="4"/>
  <c r="E168" i="4"/>
  <c r="F45" i="2" l="1"/>
  <c r="D46" i="2"/>
  <c r="D47" i="2" s="1"/>
  <c r="E45" i="2"/>
  <c r="F47" i="2" l="1"/>
  <c r="D48" i="2"/>
  <c r="E47" i="2"/>
  <c r="E46" i="2"/>
  <c r="F46" i="2"/>
  <c r="F34" i="20"/>
  <c r="E34" i="20"/>
  <c r="H33" i="20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F33" i="20"/>
  <c r="E33" i="20"/>
  <c r="F32" i="20"/>
  <c r="E32" i="20"/>
  <c r="F31" i="20"/>
  <c r="F48" i="2" l="1"/>
  <c r="D49" i="2"/>
  <c r="D50" i="2" s="1"/>
  <c r="E48" i="2"/>
  <c r="E31" i="20"/>
  <c r="E50" i="2" l="1"/>
  <c r="D51" i="2"/>
  <c r="F50" i="2"/>
  <c r="F49" i="2"/>
  <c r="E49" i="2"/>
  <c r="F30" i="39"/>
  <c r="F51" i="2" l="1"/>
  <c r="D52" i="2"/>
  <c r="E51" i="2"/>
  <c r="D31" i="39"/>
  <c r="E30" i="39"/>
  <c r="F52" i="2" l="1"/>
  <c r="D53" i="2"/>
  <c r="E52" i="2"/>
  <c r="E31" i="39"/>
  <c r="F31" i="39"/>
  <c r="F53" i="2" l="1"/>
  <c r="D54" i="2"/>
  <c r="E53" i="2"/>
  <c r="F32" i="39"/>
  <c r="E32" i="39"/>
  <c r="F54" i="2" l="1"/>
  <c r="D55" i="2"/>
  <c r="D56" i="2" s="1"/>
  <c r="E54" i="2"/>
  <c r="F56" i="2" l="1"/>
  <c r="D57" i="2"/>
  <c r="E56" i="2"/>
  <c r="F55" i="2"/>
  <c r="E55" i="2"/>
  <c r="F57" i="2" l="1"/>
  <c r="D58" i="2"/>
  <c r="D59" i="2" s="1"/>
  <c r="D60" i="2" s="1"/>
  <c r="E57" i="2"/>
  <c r="E60" i="2" l="1"/>
  <c r="D61" i="2"/>
  <c r="F60" i="2"/>
  <c r="F59" i="2"/>
  <c r="E59" i="2"/>
  <c r="F58" i="2"/>
  <c r="E58" i="2"/>
  <c r="D62" i="2" l="1"/>
  <c r="D63" i="2" s="1"/>
  <c r="D64" i="2" s="1"/>
  <c r="D65" i="2" s="1"/>
  <c r="D66" i="2" s="1"/>
  <c r="F61" i="2"/>
  <c r="E61" i="2"/>
  <c r="F66" i="2" l="1"/>
  <c r="D67" i="2"/>
  <c r="E66" i="2"/>
  <c r="F65" i="2"/>
  <c r="E65" i="2"/>
  <c r="F64" i="2"/>
  <c r="E64" i="2"/>
  <c r="E63" i="2"/>
  <c r="F63" i="2"/>
  <c r="E62" i="2"/>
  <c r="F62" i="2"/>
  <c r="F67" i="2" l="1"/>
  <c r="D68" i="2"/>
  <c r="D69" i="2" s="1"/>
  <c r="D70" i="2" s="1"/>
  <c r="D71" i="2" s="1"/>
  <c r="E67" i="2"/>
  <c r="E40" i="42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E71" i="2"/>
  <c r="D72" i="2"/>
  <c r="D73" i="2" s="1"/>
  <c r="F71" i="2"/>
  <c r="F70" i="2"/>
  <c r="E70" i="2"/>
  <c r="F69" i="2"/>
  <c r="E69" i="2"/>
  <c r="F68" i="2"/>
  <c r="E68" i="2"/>
  <c r="M29" i="21"/>
  <c r="M31" i="21"/>
  <c r="M30" i="21"/>
  <c r="E73" i="2" l="1"/>
  <c r="D74" i="2"/>
  <c r="D75" i="2" s="1"/>
  <c r="D76" i="2" s="1"/>
  <c r="F73" i="2"/>
  <c r="F72" i="2"/>
  <c r="E72" i="2"/>
  <c r="D105" i="4"/>
  <c r="G105" i="4" s="1"/>
  <c r="E76" i="2" l="1"/>
  <c r="D77" i="2"/>
  <c r="F76" i="2"/>
  <c r="E75" i="2"/>
  <c r="F75" i="2"/>
  <c r="F74" i="2"/>
  <c r="E74" i="2"/>
  <c r="D106" i="4"/>
  <c r="E106" i="4" s="1"/>
  <c r="F105" i="4"/>
  <c r="E105" i="4"/>
  <c r="F77" i="2" l="1"/>
  <c r="D78" i="2"/>
  <c r="D79" i="2" s="1"/>
  <c r="E77" i="2"/>
  <c r="F106" i="4"/>
  <c r="G106" i="4"/>
  <c r="D108" i="4"/>
  <c r="H32" i="13"/>
  <c r="H33" i="13"/>
  <c r="F33" i="13"/>
  <c r="F32" i="13"/>
  <c r="E32" i="13"/>
  <c r="H31" i="13"/>
  <c r="F31" i="13"/>
  <c r="E31" i="13"/>
  <c r="F79" i="2" l="1"/>
  <c r="E79" i="2"/>
  <c r="D80" i="2"/>
  <c r="D81" i="2" s="1"/>
  <c r="F78" i="2"/>
  <c r="E78" i="2"/>
  <c r="G108" i="4"/>
  <c r="F108" i="4"/>
  <c r="E108" i="4"/>
  <c r="F34" i="13"/>
  <c r="E34" i="13"/>
  <c r="H34" i="13"/>
  <c r="E35" i="13"/>
  <c r="F81" i="2" l="1"/>
  <c r="D82" i="2"/>
  <c r="E81" i="2"/>
  <c r="E80" i="2"/>
  <c r="F80" i="2"/>
  <c r="F35" i="13"/>
  <c r="H35" i="13"/>
  <c r="F82" i="2" l="1"/>
  <c r="D83" i="2"/>
  <c r="D84" i="2" s="1"/>
  <c r="E82" i="2"/>
  <c r="F27" i="22"/>
  <c r="K27" i="22" s="1"/>
  <c r="E27" i="22"/>
  <c r="J27" i="22" s="1"/>
  <c r="I27" i="22"/>
  <c r="F84" i="2" l="1"/>
  <c r="E84" i="2"/>
  <c r="F83" i="2"/>
  <c r="E83" i="2"/>
  <c r="G27" i="22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H29" i="20"/>
  <c r="H30" i="20" s="1"/>
  <c r="H31" i="20" s="1"/>
  <c r="F29" i="20"/>
  <c r="F28" i="20"/>
  <c r="H27" i="20"/>
  <c r="F27" i="20"/>
  <c r="F26" i="20"/>
  <c r="E26" i="20"/>
  <c r="F25" i="20"/>
  <c r="E25" i="20"/>
  <c r="E31" i="6" l="1"/>
  <c r="F31" i="6" s="1"/>
  <c r="E27" i="20"/>
  <c r="G24" i="22"/>
  <c r="L24" i="22" s="1"/>
  <c r="F24" i="22"/>
  <c r="K24" i="22" s="1"/>
  <c r="I24" i="22"/>
  <c r="D25" i="22"/>
  <c r="H24" i="22"/>
  <c r="F30" i="20"/>
  <c r="E29" i="20"/>
  <c r="E28" i="20"/>
  <c r="E32" i="6" l="1"/>
  <c r="F32" i="6" s="1"/>
  <c r="E30" i="20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F21" i="20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F22" i="20"/>
  <c r="E21" i="20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75" i="32" l="1"/>
  <c r="L76" i="32" s="1"/>
  <c r="L77" i="32" s="1"/>
  <c r="L78" i="32" s="1"/>
  <c r="L79" i="32" s="1"/>
  <c r="L80" i="32" s="1"/>
  <c r="L81" i="32" s="1"/>
  <c r="L82" i="32" s="1"/>
  <c r="L83" i="32" s="1"/>
  <c r="L84" i="32" s="1"/>
  <c r="L85" i="32" s="1"/>
  <c r="L87" i="32" s="1"/>
  <c r="L88" i="32" s="1"/>
  <c r="L89" i="32" s="1"/>
  <c r="L90" i="32" s="1"/>
  <c r="L91" i="32" s="1"/>
  <c r="L92" i="32" s="1"/>
  <c r="L93" i="32" s="1"/>
  <c r="L94" i="32" s="1"/>
  <c r="L95" i="32" s="1"/>
  <c r="L96" i="32" s="1"/>
  <c r="L97" i="32" s="1"/>
  <c r="L98" i="32" s="1"/>
  <c r="L99" i="32" s="1"/>
  <c r="L100" i="32" s="1"/>
  <c r="L101" i="32" s="1"/>
  <c r="L102" i="32" s="1"/>
  <c r="L103" i="32" s="1"/>
  <c r="L104" i="32" s="1"/>
  <c r="L105" i="32" s="1"/>
  <c r="L106" i="32" s="1"/>
  <c r="L107" i="32" s="1"/>
  <c r="L108" i="32" s="1"/>
  <c r="L109" i="32" s="1"/>
  <c r="L110" i="32" s="1"/>
  <c r="L111" i="32" s="1"/>
  <c r="L112" i="32" s="1"/>
  <c r="L113" i="32" s="1"/>
  <c r="L114" i="32" s="1"/>
  <c r="L115" i="32" s="1"/>
  <c r="L116" i="32" s="1"/>
  <c r="L117" i="32" s="1"/>
  <c r="L118" i="32" s="1"/>
  <c r="L119" i="32" s="1"/>
  <c r="L120" i="32" s="1"/>
  <c r="L121" i="32" s="1"/>
  <c r="L122" i="32" s="1"/>
  <c r="L123" i="32" s="1"/>
  <c r="L124" i="32" s="1"/>
  <c r="L125" i="32" s="1"/>
  <c r="L126" i="32" s="1"/>
  <c r="L127" i="32" s="1"/>
  <c r="L128" i="32" s="1"/>
  <c r="L129" i="32" s="1"/>
  <c r="L130" i="32" s="1"/>
  <c r="L131" i="32" s="1"/>
  <c r="L132" i="32" s="1"/>
  <c r="L133" i="32" s="1"/>
  <c r="E54" i="6"/>
  <c r="F54" i="6" s="1"/>
  <c r="D55" i="6"/>
  <c r="E16" i="21"/>
  <c r="E22" i="20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E23" i="20"/>
  <c r="F23" i="20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F24" i="20"/>
  <c r="E24" i="20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J75" i="32" l="1"/>
  <c r="D79" i="32"/>
  <c r="G75" i="32"/>
  <c r="E75" i="32"/>
  <c r="H75" i="32"/>
  <c r="I75" i="32"/>
  <c r="F75" i="32"/>
  <c r="F74" i="32"/>
  <c r="E74" i="32"/>
  <c r="G74" i="32"/>
  <c r="H74" i="32"/>
  <c r="I74" i="32"/>
  <c r="J74" i="32"/>
  <c r="E63" i="6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J84" i="32" l="1"/>
  <c r="F84" i="32"/>
  <c r="I84" i="32"/>
  <c r="G84" i="32"/>
  <c r="E84" i="32"/>
  <c r="H84" i="32"/>
  <c r="J83" i="32"/>
  <c r="E83" i="32"/>
  <c r="H83" i="32"/>
  <c r="F83" i="32"/>
  <c r="G83" i="32"/>
  <c r="I83" i="32"/>
  <c r="I82" i="32"/>
  <c r="F82" i="32"/>
  <c r="H82" i="32"/>
  <c r="J82" i="32"/>
  <c r="E82" i="32"/>
  <c r="G82" i="32"/>
  <c r="J81" i="32"/>
  <c r="E81" i="32"/>
  <c r="H81" i="32"/>
  <c r="F81" i="32"/>
  <c r="G81" i="32"/>
  <c r="I81" i="32"/>
  <c r="J80" i="32"/>
  <c r="E80" i="32"/>
  <c r="H80" i="32"/>
  <c r="I80" i="32"/>
  <c r="F80" i="32"/>
  <c r="G80" i="32"/>
  <c r="J79" i="32"/>
  <c r="E79" i="32"/>
  <c r="H79" i="32"/>
  <c r="I79" i="32"/>
  <c r="F79" i="32"/>
  <c r="G79" i="32"/>
  <c r="F78" i="32"/>
  <c r="E78" i="32"/>
  <c r="J78" i="32"/>
  <c r="G78" i="32"/>
  <c r="I78" i="32"/>
  <c r="H78" i="32"/>
  <c r="J77" i="32"/>
  <c r="F77" i="32"/>
  <c r="E77" i="32"/>
  <c r="G77" i="32"/>
  <c r="H77" i="32"/>
  <c r="I77" i="32"/>
  <c r="G76" i="32"/>
  <c r="I76" i="32"/>
  <c r="E76" i="32"/>
  <c r="F76" i="32"/>
  <c r="H76" i="32"/>
  <c r="J76" i="32"/>
  <c r="E64" i="6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J86" i="32" l="1"/>
  <c r="F86" i="32"/>
  <c r="G86" i="32"/>
  <c r="H86" i="32"/>
  <c r="I86" i="32"/>
  <c r="E86" i="32"/>
  <c r="F85" i="32"/>
  <c r="G85" i="32"/>
  <c r="J85" i="32"/>
  <c r="I85" i="32"/>
  <c r="H85" i="32"/>
  <c r="E85" i="32"/>
  <c r="E65" i="6"/>
  <c r="F65" i="6" s="1"/>
  <c r="J87" i="32" l="1"/>
  <c r="E87" i="32"/>
  <c r="I87" i="32"/>
  <c r="H87" i="32"/>
  <c r="F87" i="32"/>
  <c r="G87" i="32"/>
  <c r="E66" i="6"/>
  <c r="F66" i="6" s="1"/>
  <c r="J88" i="32" l="1"/>
  <c r="E88" i="32"/>
  <c r="F88" i="32"/>
  <c r="G88" i="32"/>
  <c r="H88" i="32"/>
  <c r="I88" i="32"/>
  <c r="E67" i="6"/>
  <c r="F67" i="6" s="1"/>
  <c r="F15" i="39"/>
  <c r="E15" i="39"/>
  <c r="F14" i="39"/>
  <c r="E14" i="39"/>
  <c r="F13" i="39"/>
  <c r="E13" i="39"/>
  <c r="F12" i="39"/>
  <c r="E12" i="39"/>
  <c r="J89" i="32" l="1"/>
  <c r="H89" i="32"/>
  <c r="F89" i="32"/>
  <c r="I89" i="32"/>
  <c r="G89" i="32"/>
  <c r="E89" i="32"/>
  <c r="E68" i="6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93" i="32" l="1"/>
  <c r="I93" i="32"/>
  <c r="F93" i="32"/>
  <c r="H93" i="32"/>
  <c r="J93" i="32"/>
  <c r="G93" i="32"/>
  <c r="G92" i="32"/>
  <c r="F92" i="32"/>
  <c r="E92" i="32"/>
  <c r="J92" i="32"/>
  <c r="I92" i="32"/>
  <c r="H92" i="32"/>
  <c r="F91" i="32"/>
  <c r="G91" i="32"/>
  <c r="E91" i="32"/>
  <c r="H91" i="32"/>
  <c r="I91" i="32"/>
  <c r="J91" i="32"/>
  <c r="E90" i="32"/>
  <c r="G90" i="32"/>
  <c r="I90" i="32"/>
  <c r="F90" i="32"/>
  <c r="H90" i="32"/>
  <c r="J90" i="32"/>
  <c r="E69" i="6"/>
  <c r="F69" i="6" s="1"/>
  <c r="E11" i="22"/>
  <c r="J11" i="22" s="1"/>
  <c r="G11" i="22"/>
  <c r="L11" i="22" s="1"/>
  <c r="F11" i="22"/>
  <c r="K11" i="22" s="1"/>
  <c r="H11" i="22"/>
  <c r="E20" i="20"/>
  <c r="F20" i="20"/>
  <c r="E19" i="20"/>
  <c r="F19" i="20"/>
  <c r="E18" i="20"/>
  <c r="F18" i="20"/>
  <c r="E17" i="20"/>
  <c r="F17" i="20"/>
  <c r="E16" i="20"/>
  <c r="F16" i="20"/>
  <c r="H16" i="20"/>
  <c r="H17" i="20" s="1"/>
  <c r="H18" i="20" s="1"/>
  <c r="H19" i="20" s="1"/>
  <c r="H20" i="20" s="1"/>
  <c r="H21" i="20" s="1"/>
  <c r="H22" i="20" s="1"/>
  <c r="H23" i="20" s="1"/>
  <c r="H24" i="20" s="1"/>
  <c r="F15" i="20"/>
  <c r="E15" i="20"/>
  <c r="F14" i="20"/>
  <c r="E14" i="20"/>
  <c r="J102" i="32" l="1"/>
  <c r="E102" i="32"/>
  <c r="G102" i="32"/>
  <c r="H102" i="32"/>
  <c r="I102" i="32"/>
  <c r="F102" i="32"/>
  <c r="J101" i="32"/>
  <c r="G101" i="32"/>
  <c r="F101" i="32"/>
  <c r="E101" i="32"/>
  <c r="E100" i="32"/>
  <c r="F99" i="32"/>
  <c r="G99" i="32"/>
  <c r="H99" i="32"/>
  <c r="I99" i="32"/>
  <c r="J99" i="32"/>
  <c r="J98" i="32"/>
  <c r="G98" i="32"/>
  <c r="H98" i="32"/>
  <c r="F98" i="32"/>
  <c r="I98" i="32"/>
  <c r="I97" i="32"/>
  <c r="J97" i="32"/>
  <c r="F97" i="32"/>
  <c r="H97" i="32"/>
  <c r="G97" i="32"/>
  <c r="H96" i="32"/>
  <c r="E96" i="32"/>
  <c r="G96" i="32"/>
  <c r="F96" i="32"/>
  <c r="I96" i="32"/>
  <c r="J96" i="32"/>
  <c r="J95" i="32"/>
  <c r="E95" i="32"/>
  <c r="F95" i="32"/>
  <c r="H95" i="32"/>
  <c r="G95" i="32"/>
  <c r="I95" i="32"/>
  <c r="E94" i="32"/>
  <c r="G94" i="32"/>
  <c r="F94" i="32"/>
  <c r="J94" i="32"/>
  <c r="H94" i="32"/>
  <c r="I94" i="32"/>
  <c r="E70" i="6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9" i="2"/>
  <c r="E10" i="2"/>
  <c r="E11" i="2"/>
  <c r="E12" i="2"/>
  <c r="E8" i="2"/>
  <c r="F10" i="2"/>
  <c r="F11" i="2"/>
  <c r="F12" i="2"/>
  <c r="F9" i="2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H13" i="20" l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10" i="20" l="1"/>
  <c r="D11" i="20" s="1"/>
  <c r="D9" i="13"/>
  <c r="D9" i="22" l="1"/>
  <c r="E9" i="20"/>
  <c r="F9" i="20"/>
  <c r="E12" i="20"/>
  <c r="F12" i="20"/>
  <c r="E13" i="20"/>
  <c r="F13" i="20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D239" i="8"/>
  <c r="D240" i="8" s="1"/>
  <c r="E17" i="6" l="1"/>
  <c r="F17" i="6" s="1"/>
  <c r="D241" i="8"/>
  <c r="D242" i="8" s="1"/>
  <c r="D243" i="8" s="1"/>
  <c r="E243" i="8" s="1"/>
  <c r="E240" i="8"/>
  <c r="F240" i="8"/>
  <c r="G240" i="8"/>
  <c r="H240" i="8"/>
  <c r="I240" i="8" s="1"/>
  <c r="P240" i="8"/>
  <c r="Q240" i="8"/>
  <c r="J240" i="8"/>
  <c r="K240" i="8"/>
  <c r="S240" i="8"/>
  <c r="L240" i="8"/>
  <c r="T240" i="8"/>
  <c r="M240" i="8"/>
  <c r="U240" i="8"/>
  <c r="N240" i="8"/>
  <c r="V240" i="8"/>
  <c r="O240" i="8"/>
  <c r="R240" i="8"/>
  <c r="E18" i="6" l="1"/>
  <c r="F18" i="6" s="1"/>
  <c r="P243" i="8"/>
  <c r="U243" i="8"/>
  <c r="T243" i="8"/>
  <c r="H243" i="8"/>
  <c r="I243" i="8" s="1"/>
  <c r="M243" i="8"/>
  <c r="L243" i="8"/>
  <c r="Q243" i="8"/>
  <c r="R243" i="8"/>
  <c r="F243" i="8"/>
  <c r="D244" i="8"/>
  <c r="D245" i="8" s="1"/>
  <c r="K243" i="8"/>
  <c r="G243" i="8"/>
  <c r="O243" i="8"/>
  <c r="J243" i="8"/>
  <c r="S243" i="8"/>
  <c r="V243" i="8"/>
  <c r="N243" i="8"/>
  <c r="E242" i="8"/>
  <c r="P242" i="8"/>
  <c r="R242" i="8"/>
  <c r="K242" i="8"/>
  <c r="S242" i="8"/>
  <c r="T242" i="8"/>
  <c r="M242" i="8"/>
  <c r="N242" i="8"/>
  <c r="O242" i="8"/>
  <c r="Q242" i="8"/>
  <c r="L242" i="8"/>
  <c r="U242" i="8"/>
  <c r="V242" i="8"/>
  <c r="H242" i="8"/>
  <c r="I242" i="8" s="1"/>
  <c r="G242" i="8"/>
  <c r="F242" i="8"/>
  <c r="J242" i="8"/>
  <c r="F241" i="8"/>
  <c r="N241" i="8"/>
  <c r="V241" i="8"/>
  <c r="G241" i="8"/>
  <c r="O241" i="8"/>
  <c r="Q241" i="8"/>
  <c r="J241" i="8"/>
  <c r="R241" i="8"/>
  <c r="K241" i="8"/>
  <c r="S241" i="8"/>
  <c r="L241" i="8"/>
  <c r="T241" i="8"/>
  <c r="E241" i="8"/>
  <c r="M241" i="8"/>
  <c r="U241" i="8"/>
  <c r="H241" i="8"/>
  <c r="I241" i="8" s="1"/>
  <c r="P241" i="8"/>
  <c r="F238" i="8"/>
  <c r="E238" i="8"/>
  <c r="M238" i="8"/>
  <c r="U238" i="8"/>
  <c r="E19" i="6" l="1"/>
  <c r="F19" i="6" s="1"/>
  <c r="E245" i="8"/>
  <c r="J245" i="8"/>
  <c r="S245" i="8"/>
  <c r="K245" i="8"/>
  <c r="U245" i="8"/>
  <c r="G245" i="8"/>
  <c r="P245" i="8"/>
  <c r="M245" i="8"/>
  <c r="V245" i="8"/>
  <c r="N245" i="8"/>
  <c r="O245" i="8"/>
  <c r="H245" i="8"/>
  <c r="I245" i="8" s="1"/>
  <c r="Q245" i="8"/>
  <c r="R245" i="8"/>
  <c r="L245" i="8"/>
  <c r="T245" i="8"/>
  <c r="F245" i="8"/>
  <c r="O244" i="8"/>
  <c r="M244" i="8"/>
  <c r="K244" i="8"/>
  <c r="N244" i="8"/>
  <c r="U244" i="8"/>
  <c r="H244" i="8"/>
  <c r="I244" i="8" s="1"/>
  <c r="G244" i="8"/>
  <c r="P244" i="8"/>
  <c r="Q244" i="8"/>
  <c r="F244" i="8"/>
  <c r="L244" i="8"/>
  <c r="R244" i="8"/>
  <c r="S244" i="8"/>
  <c r="V244" i="8"/>
  <c r="T244" i="8"/>
  <c r="J244" i="8"/>
  <c r="E244" i="8"/>
  <c r="F239" i="8"/>
  <c r="E239" i="8"/>
  <c r="R239" i="8"/>
  <c r="J239" i="8"/>
  <c r="R238" i="8"/>
  <c r="V239" i="8"/>
  <c r="N239" i="8"/>
  <c r="G239" i="8"/>
  <c r="Q238" i="8"/>
  <c r="Q239" i="8"/>
  <c r="O239" i="8"/>
  <c r="U239" i="8"/>
  <c r="M239" i="8"/>
  <c r="P238" i="8"/>
  <c r="H238" i="8"/>
  <c r="I238" i="8" s="1"/>
  <c r="L238" i="8"/>
  <c r="H239" i="8"/>
  <c r="I239" i="8" s="1"/>
  <c r="T239" i="8"/>
  <c r="L239" i="8"/>
  <c r="O238" i="8"/>
  <c r="G238" i="8"/>
  <c r="T238" i="8"/>
  <c r="J238" i="8"/>
  <c r="S239" i="8"/>
  <c r="K239" i="8"/>
  <c r="V238" i="8"/>
  <c r="N238" i="8"/>
  <c r="P239" i="8"/>
  <c r="S238" i="8"/>
  <c r="K238" i="8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D13" i="2" l="1"/>
  <c r="E17" i="33"/>
  <c r="E16" i="33"/>
  <c r="D14" i="2" l="1"/>
  <c r="F13" i="2"/>
  <c r="E13" i="2"/>
  <c r="E18" i="33"/>
  <c r="D15" i="2" l="1"/>
  <c r="E14" i="2"/>
  <c r="F14" i="2"/>
  <c r="D20" i="33"/>
  <c r="E19" i="33"/>
  <c r="D16" i="2" l="1"/>
  <c r="E15" i="2"/>
  <c r="F15" i="2"/>
  <c r="E20" i="33"/>
  <c r="D17" i="2" l="1"/>
  <c r="E16" i="2"/>
  <c r="F16" i="2"/>
  <c r="D22" i="33"/>
  <c r="D23" i="33" s="1"/>
  <c r="E21" i="33"/>
  <c r="D18" i="2" l="1"/>
  <c r="F17" i="2"/>
  <c r="E17" i="2"/>
  <c r="E23" i="33"/>
  <c r="D24" i="33"/>
  <c r="E22" i="33"/>
  <c r="E18" i="2" l="1"/>
  <c r="F18" i="2"/>
  <c r="E24" i="33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Z37" i="29"/>
  <c r="AA37" i="29"/>
  <c r="U37" i="29" l="1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39" i="29"/>
  <c r="AA39" i="29"/>
  <c r="AA40" i="29"/>
  <c r="Z40" i="29"/>
  <c r="Y39" i="29"/>
  <c r="T42" i="29"/>
  <c r="U42" i="29" s="1"/>
  <c r="U41" i="29"/>
  <c r="X42" i="29"/>
  <c r="Z41" i="29"/>
  <c r="AA41" i="29"/>
  <c r="Y41" i="29"/>
  <c r="Z42" i="29" l="1"/>
  <c r="AA42" i="29"/>
  <c r="Y42" i="29"/>
  <c r="E9" i="9"/>
  <c r="F14" i="16" l="1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D96" i="2" l="1"/>
  <c r="D97" i="2" s="1"/>
  <c r="D98" i="2" l="1"/>
  <c r="G96" i="2"/>
  <c r="F96" i="2"/>
  <c r="E96" i="2"/>
  <c r="E95" i="2"/>
  <c r="G95" i="2"/>
  <c r="F95" i="2"/>
  <c r="F98" i="2" l="1"/>
  <c r="D99" i="2"/>
  <c r="D100" i="2" s="1"/>
  <c r="G98" i="2"/>
  <c r="E98" i="2"/>
  <c r="F100" i="2" l="1"/>
  <c r="E100" i="2"/>
  <c r="G100" i="2"/>
  <c r="D101" i="2"/>
  <c r="D102" i="2" s="1"/>
  <c r="E99" i="2"/>
  <c r="G99" i="2"/>
  <c r="F99" i="2"/>
  <c r="F8" i="3"/>
  <c r="E102" i="2" l="1"/>
  <c r="G102" i="2"/>
  <c r="F102" i="2"/>
  <c r="F101" i="2"/>
  <c r="G101" i="2"/>
  <c r="E101" i="2"/>
  <c r="F11" i="3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B18" authorId="0" shapeId="0" xr:uid="{00C8A2B0-3BCE-4105-BC4F-94D9BB6D3A20}">
      <text>
        <r>
          <rPr>
            <b/>
            <sz val="9"/>
            <color indexed="81"/>
            <rFont val="Tahoma"/>
            <family val="2"/>
          </rPr>
          <t xml:space="preserve">Rotation Change:
SGSIN-PHMNN-PHMNS-PHSFS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G23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 xml:space="preserve">no OOG / BBK, no Reefer, no DG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<sst xmlns="http://schemas.openxmlformats.org/spreadsheetml/2006/main" count="13380" uniqueCount="4386">
  <si>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</si>
  <si>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</si>
  <si>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</si>
  <si>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</si>
  <si>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</si>
  <si>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</si>
  <si>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</si>
  <si>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</si>
  <si>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</si>
  <si>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</si>
  <si>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</si>
  <si>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</si>
  <si>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</si>
  <si>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</si>
  <si>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</si>
  <si>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</si>
  <si>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</si>
  <si>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</si>
  <si>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</si>
  <si>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</si>
  <si>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</si>
  <si>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</si>
  <si>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</si>
  <si>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</si>
  <si>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</si>
  <si>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</si>
  <si>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</si>
  <si>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</si>
  <si>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</si>
  <si>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</si>
  <si>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</si>
  <si>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</si>
  <si>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</si>
  <si>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</si>
  <si>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</si>
  <si>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</si>
  <si>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</si>
  <si>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</si>
  <si>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</si>
  <si>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</si>
  <si>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</si>
  <si>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</si>
  <si>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</si>
  <si>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</si>
  <si>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</si>
  <si>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</si>
  <si>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</si>
  <si>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</si>
  <si>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</si>
  <si>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</si>
  <si>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</si>
  <si>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</si>
  <si>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</si>
  <si>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</si>
  <si>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</si>
  <si>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</si>
  <si>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</si>
  <si>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</si>
  <si>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</si>
  <si>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</si>
  <si>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</si>
  <si>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</si>
  <si>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</si>
  <si>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</si>
  <si>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</si>
  <si>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</si>
  <si>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</si>
  <si>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</si>
  <si>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</si>
  <si>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</si>
  <si>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</si>
  <si>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</si>
  <si>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</si>
  <si>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</si>
  <si>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</si>
  <si>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</si>
  <si>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</si>
  <si>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</si>
  <si>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</si>
  <si>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</si>
  <si>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</si>
  <si>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</si>
  <si>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</si>
  <si>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</si>
  <si>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</si>
  <si>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</si>
  <si>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</si>
  <si>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</si>
  <si>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</si>
  <si>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</si>
  <si>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</si>
  <si>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</si>
  <si>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</si>
  <si>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</si>
  <si>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</si>
  <si>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</si>
  <si>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</si>
  <si>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</si>
  <si>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</si>
  <si>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</si>
  <si>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</si>
  <si>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</si>
  <si>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</si>
  <si>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</si>
  <si>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</si>
  <si>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</si>
  <si>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</si>
  <si>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</si>
  <si>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</si>
  <si>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</si>
  <si>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</si>
  <si>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</si>
  <si>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</si>
  <si>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</si>
  <si>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</si>
  <si>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</si>
  <si>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</si>
  <si>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</si>
  <si>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BENGAL</t>
  </si>
  <si>
    <t>BURMA</t>
  </si>
  <si>
    <t>DOLPHIN</t>
  </si>
  <si>
    <t>LANG CO</t>
  </si>
  <si>
    <t>ORCHID</t>
  </si>
  <si>
    <t xml:space="preserve"> ORIGAMI</t>
  </si>
  <si>
    <t>PERTIWI</t>
  </si>
  <si>
    <t>SEAGULL</t>
  </si>
  <si>
    <t>SEAHORSE</t>
  </si>
  <si>
    <t>SHAPLA</t>
  </si>
  <si>
    <t>SUNRISE</t>
  </si>
  <si>
    <t>EMERALD</t>
  </si>
  <si>
    <t>JADE EAST</t>
  </si>
  <si>
    <t>TIGER EAST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</si>
  <si>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</si>
  <si>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</si>
  <si>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</si>
  <si>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</si>
  <si>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</si>
  <si>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</si>
  <si>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</si>
  <si>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</si>
  <si>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</si>
  <si>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</si>
  <si>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</si>
  <si>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7 DAYS</t>
  </si>
  <si>
    <t>THAILAND</t>
  </si>
  <si>
    <t xml:space="preserve"> PAT/ KLONGTOEY</t>
  </si>
  <si>
    <t>BY BARGE FROM LAEM CHABANG (1 DAY TRANSIT, EXCLUDE WAITING TIME)</t>
  </si>
  <si>
    <t>THSBP</t>
  </si>
  <si>
    <t>SAHA THAI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</si>
  <si>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</si>
  <si>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</si>
  <si>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</si>
  <si>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</si>
  <si>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</si>
  <si>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</si>
  <si>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</si>
  <si>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DOLPHIN **</t>
  </si>
  <si>
    <t>6 DAYS</t>
  </si>
  <si>
    <t>BATANGAS</t>
  </si>
  <si>
    <t>PHBTG</t>
  </si>
  <si>
    <t>9 DAYS</t>
  </si>
  <si>
    <t>PHILPPINES</t>
  </si>
  <si>
    <t>BATANGAS CONTAINER TERMINAL (BCT)</t>
  </si>
  <si>
    <t>BELAWAN</t>
  </si>
  <si>
    <t>IDBLW</t>
  </si>
  <si>
    <t>3 DAYS</t>
  </si>
  <si>
    <t>INDONESIA</t>
  </si>
  <si>
    <t>PT. PRIMA TERMINAL PETIKEMAS (PTP)</t>
  </si>
  <si>
    <t>PERTIWI **</t>
  </si>
  <si>
    <t>BUSAN</t>
  </si>
  <si>
    <t>KRPUS</t>
  </si>
  <si>
    <t>8 DAYS</t>
  </si>
  <si>
    <t>KOREA</t>
  </si>
  <si>
    <t>PUSAN NEW PORT INTERNATIONAL TERMINAL (PNIT)</t>
  </si>
  <si>
    <t>11 DAYS</t>
  </si>
  <si>
    <t>CHATTOGRAM</t>
  </si>
  <si>
    <t>BDCGP</t>
  </si>
  <si>
    <t>28 DAYS</t>
  </si>
  <si>
    <t>BANGLADESH</t>
  </si>
  <si>
    <t>CHITTAGONG CONTAINER TERMINAL</t>
  </si>
  <si>
    <t>SHAPLA **</t>
  </si>
  <si>
    <t>CHONGQING</t>
  </si>
  <si>
    <t>CNCKG</t>
  </si>
  <si>
    <t>SHANGHAI</t>
  </si>
  <si>
    <t>32 DAYS</t>
  </si>
  <si>
    <t>CHINA</t>
  </si>
  <si>
    <t>BY BARGE FROM SHANGHAI (17 DAYS TRANSIT TIME, EXCLUDE WAITING TIME)</t>
  </si>
  <si>
    <t>SEAGULL**</t>
  </si>
  <si>
    <t>25 DAYS</t>
  </si>
  <si>
    <t>DALIAN</t>
  </si>
  <si>
    <t>CNDLC</t>
  </si>
  <si>
    <t>DALIAN CONTAINER TERMINAL CO.,LTD.</t>
  </si>
  <si>
    <t>DA-NANG</t>
  </si>
  <si>
    <t>VNDAD</t>
  </si>
  <si>
    <t>26 DAYS</t>
  </si>
  <si>
    <t>VIETNAM</t>
  </si>
  <si>
    <t>TIEN SA SEAPORT</t>
  </si>
  <si>
    <t>DAVAO, MINDANAO</t>
  </si>
  <si>
    <t>PHDVO</t>
  </si>
  <si>
    <t>20 DAYS</t>
  </si>
  <si>
    <t xml:space="preserve">DAVAO INTERNATIONAL CO... </t>
  </si>
  <si>
    <t>FUZHOU</t>
  </si>
  <si>
    <t>CNFOC</t>
  </si>
  <si>
    <t xml:space="preserve">14 DAYS </t>
  </si>
  <si>
    <t>FUZHOU INTERNATIONAL CONTAINER TERMINAL</t>
  </si>
  <si>
    <t>GAOLAN</t>
  </si>
  <si>
    <t>SHEKOU</t>
  </si>
  <si>
    <t>BY BARGE VIA SHEKOU (1 DAYS TRANSIT TIME, EXCLUDE WAITING TIME)</t>
  </si>
  <si>
    <t>GWANGYANG</t>
  </si>
  <si>
    <t>KRKAN</t>
  </si>
  <si>
    <t>GWANGYANG PORT WEST CONTAINER TERMINAL</t>
  </si>
  <si>
    <t>BY TRUCK VIA BUSAN (1 DAY TRANSIT TIME, EXCLUDE WAITING TIME)</t>
  </si>
  <si>
    <t>HAIPHONG</t>
  </si>
  <si>
    <t>VNHPH</t>
  </si>
  <si>
    <t>10 DAYS</t>
  </si>
  <si>
    <t xml:space="preserve">HICT TERMINAL 9 </t>
  </si>
  <si>
    <t>NAM DINH VU PORT</t>
  </si>
  <si>
    <t>HAKATA, FUKUOKA</t>
  </si>
  <si>
    <t>JPHKT</t>
  </si>
  <si>
    <t>51 DAYS</t>
  </si>
  <si>
    <t>JAPAN</t>
  </si>
  <si>
    <t>ISLAND CITY CONTAINER TERMINAL</t>
  </si>
  <si>
    <t xml:space="preserve"> VIA BUSAN</t>
  </si>
  <si>
    <t>HO CHI MINH</t>
  </si>
  <si>
    <t>VNSGN</t>
  </si>
  <si>
    <t>VUNG TAU</t>
  </si>
  <si>
    <t>HONG KONG</t>
  </si>
  <si>
    <t>HKHKG</t>
  </si>
  <si>
    <t>12 DAYS</t>
  </si>
  <si>
    <t>MODERN TERMINALS LIMITED (MSC CODE: HKMTL)</t>
  </si>
  <si>
    <t>SEAHORSE **</t>
  </si>
  <si>
    <t>INCHEON</t>
  </si>
  <si>
    <t>KRINC</t>
  </si>
  <si>
    <t>14 DAYS</t>
  </si>
  <si>
    <t>INCHEON CONTAINER TERMINAL (ICT)</t>
  </si>
  <si>
    <t>LANG CO **</t>
  </si>
  <si>
    <t>JAKARTA</t>
  </si>
  <si>
    <t>IDJKT</t>
  </si>
  <si>
    <t>IPC TERMINAL PETIKEMAS, TANJUNG PRIOK</t>
  </si>
  <si>
    <t>NPCT1 - PT NEW PRIOK CONTAINER TERMINAL</t>
  </si>
  <si>
    <t>2 DAYS</t>
  </si>
  <si>
    <t>NPCT1 - PT NEW PRIOK CONTAINER TERMINAL 1</t>
  </si>
  <si>
    <t>JIAOXIN</t>
  </si>
  <si>
    <t>CNJXN</t>
  </si>
  <si>
    <t>NEW ORIGAMI</t>
  </si>
  <si>
    <t>KAOHSIUNG</t>
  </si>
  <si>
    <t>TWKHH</t>
  </si>
  <si>
    <t xml:space="preserve">12 DAYS </t>
  </si>
  <si>
    <t>TAIWAN</t>
  </si>
  <si>
    <t>KAOHSIUNG
HMM PACIFIC TERMINAL</t>
  </si>
  <si>
    <t>KEELUNG</t>
  </si>
  <si>
    <t>TWKEL</t>
  </si>
  <si>
    <t>NINGBO</t>
  </si>
  <si>
    <t>PERTIWI/ KAGUYA</t>
  </si>
  <si>
    <t>KOBE</t>
  </si>
  <si>
    <t>JPUKB</t>
  </si>
  <si>
    <t>48 DAYS</t>
  </si>
  <si>
    <t>PC-18</t>
  </si>
  <si>
    <t xml:space="preserve">DOLPHIN </t>
  </si>
  <si>
    <t>THLCH</t>
  </si>
  <si>
    <t>5 DAYS</t>
  </si>
  <si>
    <t>HUTCHISON LAEMCHABANG TERMINAL LIMITED</t>
  </si>
  <si>
    <t>SEAGULL **</t>
  </si>
  <si>
    <t>LAT KRABANG</t>
  </si>
  <si>
    <t>THLKR</t>
  </si>
  <si>
    <t>ESCO terminaL</t>
  </si>
  <si>
    <t>LIAN HUA SHAN</t>
  </si>
  <si>
    <t>CNLIH</t>
  </si>
  <si>
    <t>13 DAYS</t>
  </si>
  <si>
    <t>MANILA NORTH</t>
  </si>
  <si>
    <t>PHMNN</t>
  </si>
  <si>
    <t>MANILA INTERNATIONAL CONTAINER TERMINAL (MICT)</t>
  </si>
  <si>
    <t>NEW ORIGAMI **</t>
  </si>
  <si>
    <t xml:space="preserve">MANILA SOUTH </t>
  </si>
  <si>
    <t>PHMNS</t>
  </si>
  <si>
    <t>ASIAN TERMINALS INCORPORATED (ATI)</t>
  </si>
  <si>
    <t>NAGOYA</t>
  </si>
  <si>
    <t>JPNGO</t>
  </si>
  <si>
    <t>23 DAYS</t>
  </si>
  <si>
    <t>TOBISHIMA CONTAINER BERTH TERMINAL</t>
  </si>
  <si>
    <t>NANSHA</t>
  </si>
  <si>
    <t>CNNSA</t>
  </si>
  <si>
    <t>GUANGZHOU SOUTH CHINA OCEANGATE CONTAINER TERMINAL CO., LTD</t>
  </si>
  <si>
    <t>CNNBO</t>
  </si>
  <si>
    <t>15 DAYS</t>
  </si>
  <si>
    <t>Gangji terminal= Beilun Third Container Terminals (Phase IV)</t>
  </si>
  <si>
    <t xml:space="preserve">TIGER EAST </t>
  </si>
  <si>
    <t>18 DAYS</t>
  </si>
  <si>
    <t>OSAKA</t>
  </si>
  <si>
    <t>JPOSA</t>
  </si>
  <si>
    <t>49 DAYS</t>
  </si>
  <si>
    <t>DICT (DREAM ISLAND CONTAINER TERMINAL)</t>
  </si>
  <si>
    <t>PANJANG</t>
  </si>
  <si>
    <t>IDPNJ</t>
  </si>
  <si>
    <t>TERMINAL PETIKEMAS PANJANG</t>
  </si>
  <si>
    <t>PASIR GUDANG</t>
  </si>
  <si>
    <t>MYPGU</t>
  </si>
  <si>
    <t>MALAYSIA</t>
  </si>
  <si>
    <t>JOHOR PORT CONTAINER TERMINAL</t>
  </si>
  <si>
    <t>PENANG</t>
  </si>
  <si>
    <t>MYPEN</t>
  </si>
  <si>
    <t>NORTH BUTTERWORTH CONTAINER TERMINAL</t>
  </si>
  <si>
    <t>PORT KLANG (PELABUHAN KLANG)</t>
  </si>
  <si>
    <t>MYPKG</t>
  </si>
  <si>
    <t>WESTPORTS MALAYSIA SDN BHD</t>
  </si>
  <si>
    <t>QINGDAO</t>
  </si>
  <si>
    <t>CNTAO</t>
  </si>
  <si>
    <t>QINGDAO QIANWAN CONTAINER TERMINAL</t>
  </si>
  <si>
    <t>QINZHOU</t>
  </si>
  <si>
    <t>CNQZH</t>
  </si>
  <si>
    <t>SEMARANG</t>
  </si>
  <si>
    <t>IDSRG</t>
  </si>
  <si>
    <t>4 DAYS</t>
  </si>
  <si>
    <t>TERMINAL PETIKEMAS SEMARANG</t>
  </si>
  <si>
    <t>PERTIWI/ COMMERCIAL FEEDER</t>
  </si>
  <si>
    <t>SENDAI, MIYAGI</t>
  </si>
  <si>
    <t>JPSDJ</t>
  </si>
  <si>
    <t>16 DAYS</t>
  </si>
  <si>
    <t>TAKASAGO  CONTAINER TERMINAL</t>
  </si>
  <si>
    <t>CNSHA</t>
  </si>
  <si>
    <t>Wai Gao Qiao Phase 4 = Shanghai East Container Terminal Co.</t>
  </si>
  <si>
    <t>Yang Shan Phase 3 = Shanghai Guandong International Container Terminal Co.</t>
  </si>
  <si>
    <t xml:space="preserve"> SHANTOU</t>
  </si>
  <si>
    <t>CNSWA</t>
  </si>
  <si>
    <t>SHANTOU CMPORT GROUP CO., LTD. HUAGANG CONTAINER BRANCH</t>
  </si>
  <si>
    <t>CNSHK</t>
  </si>
  <si>
    <t>CHIWAN CONTAINER TERMINAL (CCT)</t>
  </si>
  <si>
    <t>17 DAYS</t>
  </si>
  <si>
    <t>PERTIWI/ 
COMMERCIAL FEEDER</t>
  </si>
  <si>
    <t>SHIBUSHI</t>
  </si>
  <si>
    <t>JPSBS</t>
  </si>
  <si>
    <t>SHIBUSHI SHINWAKAHAMA AREA INTERNATIONAL CONTAINER TERMINAL</t>
  </si>
  <si>
    <t>SUBIC BAY</t>
  </si>
  <si>
    <t>PHSPS</t>
  </si>
  <si>
    <t>SURABAYA</t>
  </si>
  <si>
    <t>IDSUB</t>
  </si>
  <si>
    <t>TERMINAL PETIKEMAS SURABAYA</t>
  </si>
  <si>
    <t>TAICHUNG</t>
  </si>
  <si>
    <t>TWTXG</t>
  </si>
  <si>
    <t>TANJUNG PELAPAS</t>
  </si>
  <si>
    <t>MYTPP</t>
  </si>
  <si>
    <t>PELABUHAN TANJUNG PELEPAS TERMINAL</t>
  </si>
  <si>
    <t>1 DAY</t>
  </si>
  <si>
    <t>TAOYUAN</t>
  </si>
  <si>
    <t>TWTYN</t>
  </si>
  <si>
    <t>TIANJINXINGANG</t>
  </si>
  <si>
    <t>CNTXG</t>
  </si>
  <si>
    <t>TIANJIN PORT ALLIANCE INTERNATIONAL CONTAINER TERMINAL CO., LTD.</t>
  </si>
  <si>
    <t>TOKYO</t>
  </si>
  <si>
    <t>JPTYO</t>
  </si>
  <si>
    <t>19 DAYS</t>
  </si>
  <si>
    <t>Y2 CONTAINER TERMINAL</t>
  </si>
  <si>
    <t>PERTIWI/GOLDEN HORN</t>
  </si>
  <si>
    <t>VLADIVOSTOK</t>
  </si>
  <si>
    <t>RUVVO</t>
  </si>
  <si>
    <t>RUSSIA</t>
  </si>
  <si>
    <t>VLADIVOSTOK SEA CONTAINER TERMINAL LLC</t>
  </si>
  <si>
    <t>VNVUT</t>
  </si>
  <si>
    <t>SP-SSA INTERNATIONAL TERMINAL (SSIT)</t>
  </si>
  <si>
    <t>XIAMEN</t>
  </si>
  <si>
    <t>CNXMN</t>
  </si>
  <si>
    <t>XIAMEN INTERNATIONAL CONTAINER TERMINAL NAMED HAICANG TERMINAL</t>
  </si>
  <si>
    <t>YANGON</t>
  </si>
  <si>
    <t>MMRGN</t>
  </si>
  <si>
    <t>MYANMAR</t>
  </si>
  <si>
    <t>ASIA WORLD PORT TERMINAL</t>
  </si>
  <si>
    <t>YANTIAN</t>
  </si>
  <si>
    <t>CNYTN</t>
  </si>
  <si>
    <t>YANTIAN INTERNATIONAL CONTAINER TERMINALS LTD</t>
  </si>
  <si>
    <t>YOKKAICHI</t>
  </si>
  <si>
    <t>JPYKK</t>
  </si>
  <si>
    <t>22 DAYS</t>
  </si>
  <si>
    <t>YOKKAICHI CONTAINER TERMINAL</t>
  </si>
  <si>
    <t>YOKOHAMA</t>
  </si>
  <si>
    <t>JPYOK</t>
  </si>
  <si>
    <t>HONMOKU D1 CONTAINER TERMINAL</t>
  </si>
  <si>
    <t>** PLEASE LOAD ON THIS SERVICE(S)</t>
  </si>
  <si>
    <t>HOME</t>
  </si>
  <si>
    <t>ETA SINGAPORE</t>
  </si>
  <si>
    <t>PROFORMA SAILING TUESDAY</t>
  </si>
  <si>
    <t>VESSEL NAME</t>
  </si>
  <si>
    <t>VOYAGE</t>
  </si>
  <si>
    <t>PROFORMA ETD</t>
  </si>
  <si>
    <t>WEEK NUMBER</t>
  </si>
  <si>
    <t>ex  MSC EMILY II/HERMANN SCHEPERS</t>
  </si>
  <si>
    <t>MSC QINGDAO F</t>
  </si>
  <si>
    <t xml:space="preserve"> SX338A</t>
  </si>
  <si>
    <t>EX MSC QINGDAO F</t>
  </si>
  <si>
    <t>BLANK SAILING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</si>
  <si>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</si>
  <si>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</si>
  <si>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</si>
  <si>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</si>
  <si>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</si>
  <si>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</si>
  <si>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</si>
  <si>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</si>
  <si>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</si>
  <si>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</si>
  <si>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</si>
  <si>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</si>
  <si>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</si>
  <si>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</si>
  <si>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</si>
  <si>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</si>
  <si>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</si>
  <si>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</si>
  <si>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</si>
  <si>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</si>
  <si>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</si>
  <si>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</si>
  <si>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</si>
  <si>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</si>
  <si>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</si>
  <si>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</si>
  <si>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</si>
  <si>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</si>
  <si>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</si>
  <si>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</si>
  <si>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</si>
  <si>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</si>
  <si>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</si>
  <si>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</si>
  <si>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</si>
  <si>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</si>
  <si>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</si>
  <si>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</si>
  <si>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</si>
  <si>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</si>
  <si>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</si>
  <si>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</si>
  <si>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</si>
  <si>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</si>
  <si>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</si>
  <si>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</si>
  <si>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</si>
  <si>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</si>
  <si>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</si>
  <si>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</si>
  <si>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</si>
  <si>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</si>
  <si>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</si>
  <si>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</si>
  <si>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</si>
  <si>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</si>
  <si>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</si>
  <si>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</si>
  <si>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</si>
  <si>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</si>
  <si>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</si>
  <si>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</si>
  <si>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</si>
  <si>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</si>
  <si>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</si>
  <si>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</si>
  <si>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</si>
  <si>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</si>
  <si>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</si>
  <si>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</si>
  <si>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</si>
  <si>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</si>
  <si>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</si>
  <si>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</si>
  <si>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</si>
  <si>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</si>
  <si>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</si>
  <si>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</si>
  <si>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</si>
  <si>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</si>
  <si>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</si>
  <si>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</si>
  <si>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</si>
  <si>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</si>
  <si>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</si>
  <si>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</si>
  <si>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</si>
  <si>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</si>
  <si>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</si>
  <si>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</si>
  <si>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</si>
  <si>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</si>
  <si>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</si>
  <si>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</si>
  <si>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</si>
  <si>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</si>
  <si>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</si>
  <si>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</si>
  <si>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</si>
  <si>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</si>
  <si>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</si>
  <si>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</si>
  <si>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</si>
  <si>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</si>
  <si>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</si>
  <si>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OMIT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</si>
  <si>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</si>
  <si>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</si>
  <si>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</si>
  <si>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</si>
  <si>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</si>
  <si>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</si>
  <si>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</si>
  <si>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</si>
  <si>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</si>
  <si>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</si>
  <si>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</si>
  <si>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</si>
  <si>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</si>
  <si>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</si>
  <si>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</si>
  <si>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</si>
  <si>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</si>
  <si>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</si>
  <si>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</si>
  <si>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</si>
  <si>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</si>
  <si>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</si>
  <si>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</si>
  <si>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</si>
  <si>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</si>
  <si>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</si>
  <si>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</si>
  <si>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</si>
  <si>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MSC SKY II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</si>
  <si>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</si>
  <si>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</si>
  <si>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</si>
  <si>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</si>
  <si>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</si>
  <si>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</si>
  <si>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</si>
  <si>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</si>
  <si>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SX444R</t>
  </si>
  <si>
    <t>SX445R</t>
  </si>
  <si>
    <t>SX446R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</si>
  <si>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</si>
  <si>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</si>
  <si>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</si>
  <si>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</si>
  <si>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</si>
  <si>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</si>
  <si>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</si>
  <si>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</si>
  <si>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</si>
  <si>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</si>
  <si>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</si>
  <si>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</si>
  <si>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</si>
  <si>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</si>
  <si>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</si>
  <si>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</si>
  <si>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ASHTON YAN</t>
  </si>
  <si>
    <t>ashton.yan@msc.com</t>
  </si>
  <si>
    <t>S. Y. LIEW</t>
  </si>
  <si>
    <t>6011 2348</t>
  </si>
  <si>
    <t>seoyi.liew@msc.com</t>
  </si>
  <si>
    <t>DEWI</t>
  </si>
  <si>
    <t>dewi.ratnah@msc.com</t>
  </si>
  <si>
    <t>KARTHIGAYAN VELU</t>
  </si>
  <si>
    <t>karthigayan.velu@msc.com</t>
  </si>
  <si>
    <t>SHARON KOH</t>
  </si>
  <si>
    <t>6011 2349</t>
  </si>
  <si>
    <t>sharon.koh@msc.com</t>
  </si>
  <si>
    <t>HAZEL TOH</t>
  </si>
  <si>
    <t>hazel.toh@msc.com</t>
  </si>
  <si>
    <t>NATALIE LEW</t>
  </si>
  <si>
    <t>natalie.lew@msc.com</t>
  </si>
  <si>
    <t>ANGELIA LAU</t>
  </si>
  <si>
    <t>6011 2346</t>
  </si>
  <si>
    <t>angelia.lau@msc.com</t>
  </si>
  <si>
    <t>KAI SIANG</t>
  </si>
  <si>
    <t>kaisiang.lim@msc.com</t>
  </si>
  <si>
    <t>DARIUS  ONG</t>
  </si>
  <si>
    <t>darius.ong@msc.com</t>
  </si>
  <si>
    <t>NOOR AFNINDAH</t>
  </si>
  <si>
    <t>6011 2347</t>
  </si>
  <si>
    <t>noor.afnindah@msc.com</t>
  </si>
  <si>
    <t>YU TING</t>
  </si>
  <si>
    <t>yuting.luo@msc.com</t>
  </si>
  <si>
    <t>LIM LEE HLI</t>
  </si>
  <si>
    <t>leehli.lim@msc.com</t>
  </si>
  <si>
    <t>CHING WEI NG</t>
  </si>
  <si>
    <t>6011 2404</t>
  </si>
  <si>
    <t>chingwei.ng@msc.com</t>
  </si>
  <si>
    <t>EUNICE CHAN</t>
  </si>
  <si>
    <t>eunice.chan@msc.com</t>
  </si>
  <si>
    <t>PHOEBE HUANG</t>
  </si>
  <si>
    <t>phoebe.huang@msc.com</t>
  </si>
  <si>
    <t xml:space="preserve">YANGON </t>
  </si>
  <si>
    <t>PROFORMA SAILING  FRIDAY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</si>
  <si>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</si>
  <si>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</si>
  <si>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</si>
  <si>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</si>
  <si>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</si>
  <si>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</si>
  <si>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</si>
  <si>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</si>
  <si>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</si>
  <si>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</si>
  <si>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</si>
  <si>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</si>
  <si>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</si>
  <si>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</si>
  <si>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</si>
  <si>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</si>
  <si>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</si>
  <si>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</si>
  <si>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</si>
  <si>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</si>
  <si>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</si>
  <si>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</si>
  <si>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</si>
  <si>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</si>
  <si>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</si>
  <si>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</si>
  <si>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</si>
  <si>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</si>
  <si>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</si>
  <si>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</si>
  <si>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</si>
  <si>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</si>
  <si>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</si>
  <si>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</si>
  <si>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</si>
  <si>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</si>
  <si>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</si>
  <si>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</si>
  <si>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</si>
  <si>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</si>
  <si>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</si>
  <si>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</si>
  <si>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</si>
  <si>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</si>
  <si>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</si>
  <si>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</si>
  <si>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</si>
  <si>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</si>
  <si>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</si>
  <si>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</si>
  <si>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</si>
  <si>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</si>
  <si>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</si>
  <si>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</si>
  <si>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</si>
  <si>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</si>
  <si>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</si>
  <si>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</si>
  <si>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</si>
  <si>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</si>
  <si>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</si>
  <si>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</si>
  <si>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</si>
  <si>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</si>
  <si>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</si>
  <si>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</si>
  <si>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</si>
  <si>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</si>
  <si>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</si>
  <si>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</si>
  <si>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SB441A</t>
  </si>
  <si>
    <t>SB442A</t>
  </si>
  <si>
    <t>SB443A</t>
  </si>
  <si>
    <t>SB444A</t>
  </si>
  <si>
    <t>SB445A</t>
  </si>
  <si>
    <t>SB446A</t>
  </si>
  <si>
    <t>SB447A</t>
  </si>
  <si>
    <t xml:space="preserve">** YANGON: ASIA WORLD PORT TERMINAL </t>
  </si>
  <si>
    <t>PROFORMA SAILING THURSDAY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</si>
  <si>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</si>
  <si>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</si>
  <si>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</si>
  <si>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</si>
  <si>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</si>
  <si>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</si>
  <si>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</si>
  <si>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</si>
  <si>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</si>
  <si>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</si>
  <si>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</si>
  <si>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</si>
  <si>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</si>
  <si>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</si>
  <si>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</si>
  <si>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</si>
  <si>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</si>
  <si>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</si>
  <si>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</si>
  <si>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</si>
  <si>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</si>
  <si>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</si>
  <si>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</si>
  <si>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</si>
  <si>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</si>
  <si>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</si>
  <si>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</si>
  <si>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</si>
  <si>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</si>
  <si>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</si>
  <si>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</si>
  <si>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</si>
  <si>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</si>
  <si>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</si>
  <si>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</si>
  <si>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</si>
  <si>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</si>
  <si>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</si>
  <si>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</si>
  <si>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</si>
  <si>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</si>
  <si>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</si>
  <si>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</si>
  <si>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</si>
  <si>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</si>
  <si>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</si>
  <si>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</si>
  <si>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</si>
  <si>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</si>
  <si>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</si>
  <si>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</si>
  <si>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</si>
  <si>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</si>
  <si>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</si>
  <si>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</si>
  <si>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SB445R</t>
  </si>
  <si>
    <t>SB446R</t>
  </si>
  <si>
    <t>SB447R</t>
  </si>
  <si>
    <t>(A VOYAGE ROUTING)</t>
  </si>
  <si>
    <t>PROFORMA SAILING FRIDAY</t>
  </si>
  <si>
    <t xml:space="preserve">4 DAYS </t>
  </si>
  <si>
    <t>HV337A</t>
  </si>
  <si>
    <t>ex ZHU CHENG XIN ZHOU</t>
  </si>
  <si>
    <t>HV338A</t>
  </si>
  <si>
    <t>HV339A</t>
  </si>
  <si>
    <t>EX MSC GENERAL IV/MSC PAOLA</t>
  </si>
  <si>
    <t>HV340A</t>
  </si>
  <si>
    <t>HV341A</t>
  </si>
  <si>
    <t>EX MSC COLETTE III</t>
  </si>
  <si>
    <t>HV342A</t>
  </si>
  <si>
    <t>MSC NIMISHA III</t>
  </si>
  <si>
    <t>HV343A</t>
  </si>
  <si>
    <t>HV344A</t>
  </si>
  <si>
    <t>HV345A</t>
  </si>
  <si>
    <t>HV346A</t>
  </si>
  <si>
    <t>HV347A</t>
  </si>
  <si>
    <t>ddouble call SUB</t>
  </si>
  <si>
    <t>HV348A</t>
  </si>
  <si>
    <t>HV349A</t>
  </si>
  <si>
    <t>ex MSC NIMISHA III</t>
  </si>
  <si>
    <t>HV350A</t>
  </si>
  <si>
    <t>HV351A</t>
  </si>
  <si>
    <t>HV352A</t>
  </si>
  <si>
    <t>HV401A</t>
  </si>
  <si>
    <t>HV402A</t>
  </si>
  <si>
    <t>HV403A</t>
  </si>
  <si>
    <t>HV404A</t>
  </si>
  <si>
    <t>HV405A</t>
  </si>
  <si>
    <t>HV406A</t>
  </si>
  <si>
    <t>HV407A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</si>
  <si>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</si>
  <si>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</si>
  <si>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</si>
  <si>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</si>
  <si>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</si>
  <si>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</si>
  <si>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</si>
  <si>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</si>
  <si>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</si>
  <si>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</si>
  <si>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</si>
  <si>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</si>
  <si>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</si>
  <si>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</si>
  <si>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</si>
  <si>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</si>
  <si>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</si>
  <si>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</si>
  <si>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</si>
  <si>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</si>
  <si>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</si>
  <si>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</si>
  <si>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</si>
  <si>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</si>
  <si>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</si>
  <si>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</si>
  <si>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</si>
  <si>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</si>
  <si>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</si>
  <si>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</si>
  <si>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</si>
  <si>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</si>
  <si>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</si>
  <si>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</si>
  <si>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</si>
  <si>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</si>
  <si>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</si>
  <si>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</si>
  <si>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</si>
  <si>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HV443A</t>
  </si>
  <si>
    <t>HV444A</t>
  </si>
  <si>
    <t>HV445A</t>
  </si>
  <si>
    <t>(R VOYAGE ROUTING)</t>
  </si>
  <si>
    <t>HAIPHONG(HICT TERMINAL 9 )</t>
  </si>
  <si>
    <t>PROFORMA SAILING SUNDAY</t>
  </si>
  <si>
    <t>21 DAYS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</si>
  <si>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</si>
  <si>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</si>
  <si>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</si>
  <si>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</si>
  <si>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</si>
  <si>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</si>
  <si>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</si>
  <si>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</si>
  <si>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</si>
  <si>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</si>
  <si>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</si>
  <si>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</si>
  <si>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</si>
  <si>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</si>
  <si>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</si>
  <si>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HV440R</t>
  </si>
  <si>
    <t>HV441R</t>
  </si>
  <si>
    <t>HV442R</t>
  </si>
  <si>
    <t>HV443R</t>
  </si>
  <si>
    <t>HV444R</t>
  </si>
  <si>
    <t>HV445R</t>
  </si>
  <si>
    <t>HV446R</t>
  </si>
  <si>
    <t>HV447R</t>
  </si>
  <si>
    <t>HV448R</t>
  </si>
  <si>
    <t>REMARKS : ABOVE SCHEDULES ARE SUBJECT TO PRINCIPAL'S CHANGES.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</si>
  <si>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</si>
  <si>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</si>
  <si>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</si>
  <si>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</si>
  <si>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</si>
  <si>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</si>
  <si>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</si>
  <si>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</si>
  <si>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</si>
  <si>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</si>
  <si>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</si>
  <si>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</si>
  <si>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</si>
  <si>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</si>
  <si>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</si>
  <si>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</si>
  <si>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</si>
  <si>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</si>
  <si>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</si>
  <si>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</si>
  <si>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</si>
  <si>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</si>
  <si>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</si>
  <si>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</si>
  <si>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</si>
  <si>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</si>
  <si>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</si>
  <si>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</si>
  <si>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</si>
  <si>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</si>
  <si>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</si>
  <si>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</si>
  <si>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</si>
  <si>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</si>
  <si>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</si>
  <si>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</si>
  <si>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</si>
  <si>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</si>
  <si>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</si>
  <si>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</si>
  <si>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</si>
  <si>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</si>
  <si>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</si>
  <si>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</si>
  <si>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</si>
  <si>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</si>
  <si>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</si>
  <si>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</si>
  <si>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</si>
  <si>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</si>
  <si>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</si>
  <si>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</si>
  <si>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</si>
  <si>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</si>
  <si>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</si>
  <si>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</si>
  <si>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</si>
  <si>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</si>
  <si>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</si>
  <si>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</si>
  <si>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</si>
  <si>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</si>
  <si>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</si>
  <si>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</si>
  <si>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</si>
  <si>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</si>
  <si>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</si>
  <si>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</si>
  <si>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</si>
  <si>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</si>
  <si>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</si>
  <si>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</si>
  <si>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</si>
  <si>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</si>
  <si>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</si>
  <si>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JIAO XIN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</si>
  <si>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</si>
  <si>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</si>
  <si>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</si>
  <si>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</si>
  <si>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</si>
  <si>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</si>
  <si>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</si>
  <si>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</si>
  <si>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</si>
  <si>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</si>
  <si>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</si>
  <si>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</si>
  <si>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</si>
  <si>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</si>
  <si>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</si>
  <si>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</si>
  <si>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</si>
  <si>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</si>
  <si>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</si>
  <si>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</si>
  <si>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</si>
  <si>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</si>
  <si>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</si>
  <si>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</si>
  <si>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</si>
  <si>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</si>
  <si>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</si>
  <si>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</si>
  <si>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</si>
  <si>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</si>
  <si>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</si>
  <si>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</si>
  <si>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</si>
  <si>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</si>
  <si>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</si>
  <si>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</si>
  <si>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HUANGPU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</si>
  <si>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</si>
  <si>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</si>
  <si>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</si>
  <si>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</si>
  <si>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</si>
  <si>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</si>
  <si>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</si>
  <si>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</si>
  <si>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</si>
  <si>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</si>
  <si>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</si>
  <si>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</si>
  <si>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</si>
  <si>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</si>
  <si>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</si>
  <si>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</si>
  <si>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</si>
  <si>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</si>
  <si>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</si>
  <si>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</si>
  <si>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</si>
  <si>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</si>
  <si>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</si>
  <si>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</si>
  <si>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</si>
  <si>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</si>
  <si>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</si>
  <si>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</si>
  <si>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</si>
  <si>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</si>
  <si>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</si>
  <si>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</si>
  <si>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</si>
  <si>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</si>
  <si>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</si>
  <si>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</si>
  <si>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</si>
  <si>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</si>
  <si>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</si>
  <si>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</si>
  <si>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</si>
  <si>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</si>
  <si>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</si>
  <si>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</si>
  <si>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</si>
  <si>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</si>
  <si>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</si>
  <si>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</si>
  <si>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</si>
  <si>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</si>
  <si>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</si>
  <si>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</si>
  <si>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</si>
  <si>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</si>
  <si>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</si>
  <si>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</si>
  <si>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</si>
  <si>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</si>
  <si>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</si>
  <si>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</si>
  <si>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</si>
  <si>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</si>
  <si>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</si>
  <si>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</si>
  <si>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</si>
  <si>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</si>
  <si>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</si>
  <si>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</si>
  <si>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</si>
  <si>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</si>
  <si>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</si>
  <si>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</si>
  <si>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</si>
  <si>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</si>
  <si>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</si>
  <si>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</si>
  <si>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</si>
  <si>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</si>
  <si>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</si>
  <si>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</si>
  <si>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</si>
  <si>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</si>
  <si>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</si>
  <si>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</si>
  <si>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</si>
  <si>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</si>
  <si>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</si>
  <si>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</si>
  <si>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</si>
  <si>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</si>
  <si>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</si>
  <si>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</si>
  <si>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</si>
  <si>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</si>
  <si>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</si>
  <si>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</si>
  <si>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</si>
  <si>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</si>
  <si>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</si>
  <si>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</si>
  <si>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</si>
  <si>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</si>
  <si>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</si>
  <si>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</si>
  <si>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</si>
  <si>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</si>
  <si>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</si>
  <si>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</si>
  <si>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</si>
  <si>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</si>
  <si>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</si>
  <si>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</si>
  <si>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</si>
  <si>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</si>
  <si>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</si>
  <si>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</si>
  <si>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</si>
  <si>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</si>
  <si>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</si>
  <si>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</si>
  <si>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</si>
  <si>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</si>
  <si>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</si>
  <si>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</si>
  <si>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</si>
  <si>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</si>
  <si>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</si>
  <si>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</si>
  <si>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</si>
  <si>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</si>
  <si>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</si>
  <si>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</si>
  <si>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</si>
  <si>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</si>
  <si>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</si>
  <si>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</si>
  <si>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</si>
  <si>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</si>
  <si>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</si>
  <si>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</si>
  <si>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</si>
  <si>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</si>
  <si>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</si>
  <si>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</si>
  <si>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</si>
  <si>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</si>
  <si>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</si>
  <si>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</si>
  <si>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</si>
  <si>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</si>
  <si>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</si>
  <si>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</si>
  <si>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</si>
  <si>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</si>
  <si>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</si>
  <si>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</si>
  <si>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</si>
  <si>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</si>
  <si>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</si>
  <si>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</si>
  <si>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</si>
  <si>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</si>
  <si>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</si>
  <si>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</si>
  <si>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</si>
  <si>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</si>
  <si>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</si>
  <si>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</si>
  <si>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</si>
  <si>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</si>
  <si>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</si>
  <si>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</si>
  <si>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</si>
  <si>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</si>
  <si>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</si>
  <si>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</si>
  <si>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</si>
  <si>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</si>
  <si>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</si>
  <si>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</si>
  <si>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</si>
  <si>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</si>
  <si>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</si>
  <si>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</si>
  <si>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</si>
  <si>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</si>
  <si>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</si>
  <si>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</si>
  <si>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</si>
  <si>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</si>
  <si>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</si>
  <si>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</si>
  <si>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</si>
  <si>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</si>
  <si>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</si>
  <si>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</si>
  <si>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</si>
  <si>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</si>
  <si>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</si>
  <si>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</si>
  <si>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</si>
  <si>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</si>
  <si>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</si>
  <si>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</si>
  <si>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</si>
  <si>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</si>
  <si>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</si>
  <si>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</si>
  <si>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</si>
  <si>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</si>
  <si>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CNNGB</t>
  </si>
  <si>
    <t>Commodities like cigarettes, scraps &amp; waste paper, wines, automobile, are not allowed to be transshipped at Ningbo;Scrap metal to Haimen via Ningbo and wastepaper to Zhapu via Ningbo is the only exception</t>
  </si>
  <si>
    <t>SHANTOU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</si>
  <si>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</si>
  <si>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</si>
  <si>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</si>
  <si>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</si>
  <si>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</si>
  <si>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</si>
  <si>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</si>
  <si>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</si>
  <si>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</si>
  <si>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</si>
  <si>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</si>
  <si>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</si>
  <si>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</si>
  <si>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</si>
  <si>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</si>
  <si>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</si>
  <si>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</si>
  <si>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</si>
  <si>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</si>
  <si>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</si>
  <si>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</si>
  <si>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</si>
  <si>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</si>
  <si>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</si>
  <si>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</si>
  <si>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</si>
  <si>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</si>
  <si>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</si>
  <si>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</si>
  <si>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</si>
  <si>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</si>
  <si>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</si>
  <si>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</si>
  <si>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</si>
  <si>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</si>
  <si>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</si>
  <si>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</si>
  <si>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</si>
  <si>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</si>
  <si>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</si>
  <si>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</si>
  <si>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</si>
  <si>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</si>
  <si>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</si>
  <si>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</si>
  <si>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</si>
  <si>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</si>
  <si>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</si>
  <si>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</si>
  <si>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</si>
  <si>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</si>
  <si>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</si>
  <si>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</si>
  <si>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</si>
  <si>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</si>
  <si>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</si>
  <si>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</si>
  <si>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</si>
  <si>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</si>
  <si>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</si>
  <si>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</si>
  <si>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</si>
  <si>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</si>
  <si>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</si>
  <si>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</si>
  <si>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</si>
  <si>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</si>
  <si>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</si>
  <si>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</si>
  <si>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</si>
  <si>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</si>
  <si>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</si>
  <si>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</si>
  <si>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</si>
  <si>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</si>
  <si>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</si>
  <si>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</si>
  <si>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</si>
  <si>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</si>
  <si>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</si>
  <si>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</si>
  <si>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</si>
  <si>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</si>
  <si>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</si>
  <si>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</si>
  <si>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</si>
  <si>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</si>
  <si>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</si>
  <si>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</si>
  <si>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</si>
  <si>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</si>
  <si>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</si>
  <si>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</si>
  <si>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</si>
  <si>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</si>
  <si>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</si>
  <si>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</si>
  <si>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</si>
  <si>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</si>
  <si>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</si>
  <si>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</si>
  <si>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</si>
  <si>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</si>
  <si>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</si>
  <si>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</si>
  <si>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</si>
  <si>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</si>
  <si>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</si>
  <si>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</si>
  <si>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</si>
  <si>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</si>
  <si>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</si>
  <si>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</si>
  <si>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</si>
  <si>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</si>
  <si>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</si>
  <si>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</si>
  <si>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</si>
  <si>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</si>
  <si>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</si>
  <si>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</si>
  <si>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</si>
  <si>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</si>
  <si>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</si>
  <si>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</si>
  <si>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</si>
  <si>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</si>
  <si>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</si>
  <si>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</si>
  <si>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</si>
  <si>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</si>
  <si>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</si>
  <si>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</si>
  <si>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</si>
  <si>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</si>
  <si>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</si>
  <si>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</si>
  <si>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</si>
  <si>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</si>
  <si>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</si>
  <si>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</si>
  <si>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</si>
  <si>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</si>
  <si>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</si>
  <si>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</si>
  <si>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</si>
  <si>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</si>
  <si>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</si>
  <si>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</si>
  <si>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</si>
  <si>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</si>
  <si>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</si>
  <si>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</si>
  <si>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</si>
  <si>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</si>
  <si>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</si>
  <si>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</si>
  <si>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</si>
  <si>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</si>
  <si>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</si>
  <si>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</si>
  <si>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</si>
  <si>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</si>
  <si>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</si>
  <si>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</si>
  <si>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</si>
  <si>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</si>
  <si>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</si>
  <si>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</si>
  <si>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</si>
  <si>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</si>
  <si>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</si>
  <si>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</si>
  <si>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</si>
  <si>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</si>
  <si>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</si>
  <si>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</si>
  <si>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</si>
  <si>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</si>
  <si>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</si>
  <si>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</si>
  <si>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</si>
  <si>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</si>
  <si>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</si>
  <si>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</si>
  <si>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</si>
  <si>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</si>
  <si>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</si>
  <si>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</si>
  <si>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</si>
  <si>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</si>
  <si>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</si>
  <si>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</si>
  <si>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</si>
  <si>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</si>
  <si>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</si>
  <si>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</si>
  <si>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</si>
  <si>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</si>
  <si>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</si>
  <si>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</si>
  <si>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</si>
  <si>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</si>
  <si>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</si>
  <si>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</si>
  <si>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</si>
  <si>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</si>
  <si>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</si>
  <si>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</si>
  <si>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</si>
  <si>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</si>
  <si>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</si>
  <si>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</si>
  <si>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</si>
  <si>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</si>
  <si>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</si>
  <si>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</si>
  <si>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</si>
  <si>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</si>
  <si>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</si>
  <si>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</si>
  <si>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</si>
  <si>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</si>
  <si>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</si>
  <si>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</si>
  <si>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</si>
  <si>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</si>
  <si>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</si>
  <si>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</si>
  <si>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</si>
  <si>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</si>
  <si>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</si>
  <si>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</si>
  <si>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</si>
  <si>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</si>
  <si>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</si>
  <si>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</si>
  <si>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</si>
  <si>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</si>
  <si>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</si>
  <si>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</si>
  <si>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</si>
  <si>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</si>
  <si>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</si>
  <si>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</si>
  <si>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</si>
  <si>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</si>
  <si>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</si>
  <si>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</si>
  <si>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</si>
  <si>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</si>
  <si>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</si>
  <si>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</si>
  <si>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</si>
  <si>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</si>
  <si>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</si>
  <si>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</si>
  <si>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</si>
  <si>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</si>
  <si>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</si>
  <si>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</si>
  <si>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</si>
  <si>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</si>
  <si>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</si>
  <si>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</si>
  <si>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</si>
  <si>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</si>
  <si>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</si>
  <si>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</si>
  <si>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</si>
  <si>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</si>
  <si>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ETOILE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</si>
  <si>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</si>
  <si>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</si>
  <si>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</si>
  <si>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</si>
  <si>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</si>
  <si>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</si>
  <si>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</si>
  <si>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</si>
  <si>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</si>
  <si>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</si>
  <si>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</si>
  <si>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JAN RITSCHER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</si>
  <si>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</si>
  <si>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</si>
  <si>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</si>
  <si>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</si>
  <si>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</si>
  <si>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</si>
  <si>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</si>
  <si>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</si>
  <si>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</si>
  <si>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</si>
  <si>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</si>
  <si>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</si>
  <si>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</si>
  <si>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</si>
  <si>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</si>
  <si>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</si>
  <si>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</si>
  <si>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</si>
  <si>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</si>
  <si>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</si>
  <si>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</si>
  <si>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</si>
  <si>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</si>
  <si>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</si>
  <si>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</si>
  <si>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</si>
  <si>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</si>
  <si>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</si>
  <si>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</si>
  <si>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</si>
  <si>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</si>
  <si>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MSC HAILEY ANN III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</si>
  <si>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</si>
  <si>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</si>
  <si>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</si>
  <si>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</si>
  <si>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</si>
  <si>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</si>
  <si>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</si>
  <si>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</si>
  <si>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</si>
  <si>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</si>
  <si>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"A" VOYAGE</t>
  </si>
  <si>
    <t xml:space="preserve">PORT KLANG 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</si>
  <si>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</si>
  <si>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</si>
  <si>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</si>
  <si>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</si>
  <si>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</si>
  <si>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</si>
  <si>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</si>
  <si>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</si>
  <si>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</si>
  <si>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</si>
  <si>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</si>
  <si>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</si>
  <si>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</si>
  <si>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</si>
  <si>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</si>
  <si>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</si>
  <si>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</si>
  <si>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</si>
  <si>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</si>
  <si>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</si>
  <si>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</si>
  <si>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</si>
  <si>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</si>
  <si>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</si>
  <si>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</si>
  <si>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</si>
  <si>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</si>
  <si>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</si>
  <si>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</si>
  <si>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</si>
  <si>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</si>
  <si>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</si>
  <si>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</si>
  <si>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</si>
  <si>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</si>
  <si>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</si>
  <si>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</si>
  <si>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</si>
  <si>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</si>
  <si>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</si>
  <si>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HZ427A</t>
  </si>
  <si>
    <t>HZ428A</t>
  </si>
  <si>
    <t>HZ429A</t>
  </si>
  <si>
    <t>HZ430A</t>
  </si>
  <si>
    <t>HZ431A</t>
  </si>
  <si>
    <t>HZ432A</t>
  </si>
  <si>
    <t>HZ433A</t>
  </si>
  <si>
    <t>HZ434A</t>
  </si>
  <si>
    <t>HZ435A</t>
  </si>
  <si>
    <t>HZ436A</t>
  </si>
  <si>
    <t>HZ437A</t>
  </si>
  <si>
    <t>HZ438A</t>
  </si>
  <si>
    <t>HZ439A</t>
  </si>
  <si>
    <t>MSC SHIVALIKA III</t>
  </si>
  <si>
    <t>HZ440A</t>
  </si>
  <si>
    <t>HZ441A</t>
  </si>
  <si>
    <t>HZ442A</t>
  </si>
  <si>
    <t>MSC RIONA / MSC TARA III</t>
  </si>
  <si>
    <t>HZ443A</t>
  </si>
  <si>
    <t>HZ444A</t>
  </si>
  <si>
    <t>HZ445A</t>
  </si>
  <si>
    <t>HZ446A</t>
  </si>
  <si>
    <t>HZ447A</t>
  </si>
  <si>
    <t xml:space="preserve"> "R" VOYAGE</t>
  </si>
  <si>
    <t>QUIHNON</t>
  </si>
  <si>
    <t>12  DAYS</t>
  </si>
  <si>
    <t>WEEK</t>
  </si>
  <si>
    <t>HZ401R</t>
  </si>
  <si>
    <t>HZ402R</t>
  </si>
  <si>
    <t>HZ403R</t>
  </si>
  <si>
    <t>HZ404R</t>
  </si>
  <si>
    <t>HZ405R</t>
  </si>
  <si>
    <t>HZ406R</t>
  </si>
  <si>
    <t>HZ407R</t>
  </si>
  <si>
    <t>HZ408R</t>
  </si>
  <si>
    <t>HZ409R</t>
  </si>
  <si>
    <t>HZ410R</t>
  </si>
  <si>
    <t>HZ411R</t>
  </si>
  <si>
    <t>HZ412R</t>
  </si>
  <si>
    <t>HZ413R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</si>
  <si>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</si>
  <si>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</si>
  <si>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</si>
  <si>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</si>
  <si>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</si>
  <si>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</si>
  <si>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</si>
  <si>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</si>
  <si>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</si>
  <si>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</si>
  <si>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</si>
  <si>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</si>
  <si>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</si>
  <si>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</si>
  <si>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</si>
  <si>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</si>
  <si>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</si>
  <si>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</si>
  <si>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</si>
  <si>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</si>
  <si>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</si>
  <si>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</si>
  <si>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</si>
  <si>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</si>
  <si>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</si>
  <si>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</si>
  <si>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</si>
  <si>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</si>
  <si>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</si>
  <si>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</si>
  <si>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</si>
  <si>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</si>
  <si>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</si>
  <si>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</si>
  <si>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</si>
  <si>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</si>
  <si>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</si>
  <si>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</si>
  <si>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</si>
  <si>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</si>
  <si>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PROFORMA SAILING WEDNESDAY</t>
  </si>
  <si>
    <t>HD322A</t>
  </si>
  <si>
    <t>HD323A</t>
  </si>
  <si>
    <t>HD324A</t>
  </si>
  <si>
    <t>MSC ADITI</t>
  </si>
  <si>
    <t>HD325A</t>
  </si>
  <si>
    <t>EX MSC ALEXA</t>
  </si>
  <si>
    <t>HD326A</t>
  </si>
  <si>
    <t>MSC AMEERA III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</si>
  <si>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</si>
  <si>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</si>
  <si>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</si>
  <si>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</si>
  <si>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</si>
  <si>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</si>
  <si>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</si>
  <si>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</si>
  <si>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</si>
  <si>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</si>
  <si>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</si>
  <si>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</si>
  <si>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</si>
  <si>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</si>
  <si>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</si>
  <si>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</si>
  <si>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</si>
  <si>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</si>
  <si>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</si>
  <si>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</si>
  <si>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</si>
  <si>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</si>
  <si>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</si>
  <si>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</si>
  <si>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</si>
  <si>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</si>
  <si>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</si>
  <si>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</si>
  <si>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</si>
  <si>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</si>
  <si>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</si>
  <si>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</si>
  <si>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</si>
  <si>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</si>
  <si>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</si>
  <si>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</si>
  <si>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</si>
  <si>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</si>
  <si>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</si>
  <si>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</si>
  <si>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</si>
  <si>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</si>
  <si>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</si>
  <si>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</si>
  <si>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</si>
  <si>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</si>
  <si>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</si>
  <si>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</si>
  <si>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</si>
  <si>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</si>
  <si>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</si>
  <si>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</si>
  <si>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</si>
  <si>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</si>
  <si>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</si>
  <si>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</si>
  <si>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</si>
  <si>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</si>
  <si>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</si>
  <si>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</si>
  <si>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</si>
  <si>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</si>
  <si>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</si>
  <si>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</si>
  <si>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</si>
  <si>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</si>
  <si>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</si>
  <si>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</si>
  <si>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</si>
  <si>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</si>
  <si>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</si>
  <si>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</si>
  <si>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</si>
  <si>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</si>
  <si>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</si>
  <si>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</si>
  <si>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</si>
  <si>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</si>
  <si>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</si>
  <si>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</si>
  <si>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</si>
  <si>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</si>
  <si>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</si>
  <si>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</si>
  <si>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</si>
  <si>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</si>
  <si>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</si>
  <si>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</si>
  <si>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</si>
  <si>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</si>
  <si>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HD442A</t>
  </si>
  <si>
    <t>HD443A</t>
  </si>
  <si>
    <t>HD444A</t>
  </si>
  <si>
    <t>HD445A</t>
  </si>
  <si>
    <t>HD446A</t>
  </si>
  <si>
    <t>"R" VOYAGE</t>
  </si>
  <si>
    <t xml:space="preserve">TANJONG PELEPAS                          </t>
  </si>
  <si>
    <t xml:space="preserve">HAIPHONG (NAM DINH VU PORT)                                                            </t>
  </si>
  <si>
    <t>HONG KONG 
(HKMTL)</t>
  </si>
  <si>
    <t xml:space="preserve">     FUZHOU            </t>
  </si>
  <si>
    <t xml:space="preserve">6 DAYS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</si>
  <si>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</si>
  <si>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</si>
  <si>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</si>
  <si>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</si>
  <si>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</si>
  <si>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</si>
  <si>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</si>
  <si>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</si>
  <si>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</si>
  <si>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</si>
  <si>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</si>
  <si>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</si>
  <si>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</si>
  <si>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</si>
  <si>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</si>
  <si>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</si>
  <si>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</si>
  <si>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</si>
  <si>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</si>
  <si>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</si>
  <si>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</si>
  <si>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</si>
  <si>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</si>
  <si>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</si>
  <si>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 xml:space="preserve">CANNOT LOAD SCA cargo to Hongkong HIT </t>
  </si>
  <si>
    <t xml:space="preserve"> ORIGAMI </t>
  </si>
  <si>
    <t xml:space="preserve">ORIGAMI </t>
  </si>
  <si>
    <t>SUBIC 
(SUBIC BAY INTERNATIONAL)</t>
  </si>
  <si>
    <t>MANILA NORTH HARBOUR (PHMNN)</t>
  </si>
  <si>
    <t>MANILA SOUTH HARBOUR (PHMNS)</t>
  </si>
  <si>
    <t>KAOHSIUNG (HMM PACIFIC TERMINAL)</t>
  </si>
  <si>
    <t>TOKYO 
(Y2 CTNR TEMRINAL)</t>
  </si>
  <si>
    <t>YOKOHAMA (HONMOKU TERMINAL)</t>
  </si>
  <si>
    <t>27 DAYS</t>
  </si>
  <si>
    <t>29 DAYS</t>
  </si>
  <si>
    <t>30 DAYS</t>
  </si>
  <si>
    <t>MSC ODESSA V</t>
  </si>
  <si>
    <t>HI401R</t>
  </si>
  <si>
    <t>MSC NAGOYA V</t>
  </si>
  <si>
    <t>HI402R</t>
  </si>
  <si>
    <t>MSC MONTEREY</t>
  </si>
  <si>
    <t>HI403R</t>
  </si>
  <si>
    <t>MSC YANG R</t>
  </si>
  <si>
    <t>HI404R</t>
  </si>
  <si>
    <t>EX RIO CADIZ</t>
  </si>
  <si>
    <t>MSC BASEL V</t>
  </si>
  <si>
    <t>HI405R</t>
  </si>
  <si>
    <t>MSC DURBAN IV</t>
  </si>
  <si>
    <t>HI406R</t>
  </si>
  <si>
    <t>HI407R</t>
  </si>
  <si>
    <t>HI408R</t>
  </si>
  <si>
    <t>HI409R</t>
  </si>
  <si>
    <t>Rotation Change:
SGSIN-PHMNN-PHMNS-PHSFS</t>
  </si>
  <si>
    <t>HI410R</t>
  </si>
  <si>
    <t>HI411R</t>
  </si>
  <si>
    <t>HI412R</t>
  </si>
  <si>
    <t>Rotation Change: SGSIN-PHMNN-PHMNS-PHSFS</t>
  </si>
  <si>
    <t>HI413R</t>
  </si>
  <si>
    <t>HI414R</t>
  </si>
  <si>
    <t>CHANGE OF ROTATION SIN-MNN-MNS-SFS</t>
  </si>
  <si>
    <t>HI415R</t>
  </si>
  <si>
    <t>COR - SIN-MNN-MNS-SFS</t>
  </si>
  <si>
    <t>HI416R</t>
  </si>
  <si>
    <t>COR-SIN-MNN-MNS-SFS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</si>
  <si>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</si>
  <si>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</si>
  <si>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</si>
  <si>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</si>
  <si>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</si>
  <si>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</si>
  <si>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</si>
  <si>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</si>
  <si>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</si>
  <si>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</si>
  <si>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</si>
  <si>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</si>
  <si>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</si>
  <si>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</si>
  <si>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</si>
  <si>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</si>
  <si>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</si>
  <si>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</si>
  <si>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</si>
  <si>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</si>
  <si>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</si>
  <si>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</si>
  <si>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</si>
  <si>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</si>
  <si>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</si>
  <si>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</si>
  <si>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</si>
  <si>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</si>
  <si>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</si>
  <si>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</si>
  <si>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</si>
  <si>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</si>
  <si>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</si>
  <si>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</si>
  <si>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HI443R</t>
  </si>
  <si>
    <t>HI444R</t>
  </si>
  <si>
    <t>HI445R</t>
  </si>
  <si>
    <t>HI446R</t>
  </si>
  <si>
    <t>HI447R</t>
  </si>
  <si>
    <t>HI448R</t>
  </si>
  <si>
    <t>PROFORMA SAILING MONDAY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</si>
  <si>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</si>
  <si>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</si>
  <si>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</si>
  <si>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</si>
  <si>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</si>
  <si>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</si>
  <si>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</si>
  <si>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</si>
  <si>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</si>
  <si>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</si>
  <si>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</si>
  <si>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</si>
  <si>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</si>
  <si>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</si>
  <si>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</si>
  <si>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</si>
  <si>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</si>
  <si>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</si>
  <si>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</si>
  <si>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</si>
  <si>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</si>
  <si>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</si>
  <si>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</si>
  <si>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</si>
  <si>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</si>
  <si>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</si>
  <si>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</si>
  <si>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</si>
  <si>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</si>
  <si>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</si>
  <si>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</si>
  <si>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</si>
  <si>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</si>
  <si>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</si>
  <si>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</si>
  <si>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</si>
  <si>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</si>
  <si>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</si>
  <si>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</si>
  <si>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</si>
  <si>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</si>
  <si>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</si>
  <si>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</si>
  <si>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</si>
  <si>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</si>
  <si>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</si>
  <si>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</si>
  <si>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</si>
  <si>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</si>
  <si>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</si>
  <si>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</si>
  <si>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</si>
  <si>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</si>
  <si>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</si>
  <si>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</si>
  <si>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</si>
  <si>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</si>
  <si>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</si>
  <si>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</si>
  <si>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</si>
  <si>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</si>
  <si>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</si>
  <si>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</si>
  <si>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</si>
  <si>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</si>
  <si>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</si>
  <si>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</si>
  <si>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</si>
  <si>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</si>
  <si>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</si>
  <si>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</si>
  <si>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</si>
  <si>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</si>
  <si>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</si>
  <si>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</si>
  <si>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</si>
  <si>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</si>
  <si>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</si>
  <si>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</si>
  <si>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</si>
  <si>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</si>
  <si>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MSC NEW JERSEY III</t>
  </si>
  <si>
    <t>HW442A</t>
  </si>
  <si>
    <t>HW443A</t>
  </si>
  <si>
    <t>HW444A</t>
  </si>
  <si>
    <t>HW339R</t>
  </si>
  <si>
    <t>HW340R</t>
  </si>
  <si>
    <t>HW341R</t>
  </si>
  <si>
    <t>HW342R</t>
  </si>
  <si>
    <t>EX MSC REN V</t>
  </si>
  <si>
    <t>HW343R</t>
  </si>
  <si>
    <t>HW344R</t>
  </si>
  <si>
    <t>HW345R</t>
  </si>
  <si>
    <t>EX MSC ODESSA V</t>
  </si>
  <si>
    <t>HW346R</t>
  </si>
  <si>
    <r>
      <t>MSC ANIELLO //</t>
    </r>
    <r>
      <rPr>
        <b/>
        <sz val="10"/>
        <color rgb="FFFF0000"/>
        <rFont val="Arial"/>
        <family val="2"/>
      </rPr>
      <t xml:space="preserve"> ex MSC BREMERHAVEN V</t>
    </r>
  </si>
  <si>
    <t>HW347R</t>
  </si>
  <si>
    <t>HW348R</t>
  </si>
  <si>
    <r>
      <t xml:space="preserve">MSC BREMERHAVEN V // </t>
    </r>
    <r>
      <rPr>
        <b/>
        <sz val="10"/>
        <color rgb="FFFF0000"/>
        <rFont val="Arial"/>
        <family val="2"/>
      </rPr>
      <t>ex MSC ANIELLO</t>
    </r>
  </si>
  <si>
    <t>HW349R</t>
  </si>
  <si>
    <t>HW350R</t>
  </si>
  <si>
    <t>HW351R</t>
  </si>
  <si>
    <t>HW352R</t>
  </si>
  <si>
    <t>HW401R</t>
  </si>
  <si>
    <t>ex MSC LYSE V/NORTHERN DEXTERITY/MSC ZONDA III</t>
  </si>
  <si>
    <t xml:space="preserve">EX MSC LYSE </t>
  </si>
  <si>
    <t xml:space="preserve">EX MSC BREMERHAVEN V </t>
  </si>
  <si>
    <t>HW417R</t>
  </si>
  <si>
    <t xml:space="preserve">EX MSC ANUSHA III / MSC BREMERHAVEN V </t>
  </si>
  <si>
    <t>HW418R</t>
  </si>
  <si>
    <t xml:space="preserve">OMIT </t>
  </si>
  <si>
    <t>HW419R</t>
  </si>
  <si>
    <t>HW420R</t>
  </si>
  <si>
    <t>HW421R</t>
  </si>
  <si>
    <t>HW422R</t>
  </si>
  <si>
    <t>HW423R</t>
  </si>
  <si>
    <t>HW424R</t>
  </si>
  <si>
    <t>HW425R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</si>
  <si>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</si>
  <si>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</si>
  <si>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</si>
  <si>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</si>
  <si>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</si>
  <si>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</si>
  <si>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</si>
  <si>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</si>
  <si>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</si>
  <si>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</si>
  <si>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</si>
  <si>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</si>
  <si>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</si>
  <si>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</si>
  <si>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</si>
  <si>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</si>
  <si>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</si>
  <si>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</si>
  <si>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</si>
  <si>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</si>
  <si>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</si>
  <si>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</si>
  <si>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</si>
  <si>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</si>
  <si>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 xml:space="preserve"> </t>
  </si>
  <si>
    <t>SEAGULL 'A'</t>
  </si>
  <si>
    <t>PORT KLANG</t>
  </si>
  <si>
    <t>EX NORTHERN DEXTERITY</t>
  </si>
  <si>
    <t>HU352A</t>
  </si>
  <si>
    <t>MSC EXPRESS III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</si>
  <si>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</si>
  <si>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</si>
  <si>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</si>
  <si>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</si>
  <si>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</si>
  <si>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</si>
  <si>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</si>
  <si>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</si>
  <si>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ex MSC SHANVI III</t>
  </si>
  <si>
    <t>HU409A</t>
  </si>
  <si>
    <t>HU410A</t>
  </si>
  <si>
    <t>HU411A</t>
  </si>
  <si>
    <t>HU412A</t>
  </si>
  <si>
    <t>HU413A</t>
  </si>
  <si>
    <t>HU414A</t>
  </si>
  <si>
    <t>HU415A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</si>
  <si>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</si>
  <si>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</si>
  <si>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</si>
  <si>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</si>
  <si>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</si>
  <si>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</si>
  <si>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</si>
  <si>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</si>
  <si>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</si>
  <si>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</si>
  <si>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</si>
  <si>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</si>
  <si>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</si>
  <si>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ATHENA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</si>
  <si>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</si>
  <si>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</si>
  <si>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</si>
  <si>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</si>
  <si>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</si>
  <si>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</si>
  <si>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</si>
  <si>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</si>
  <si>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</si>
  <si>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</si>
  <si>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</si>
  <si>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</si>
  <si>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</si>
  <si>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</si>
  <si>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</si>
  <si>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</si>
  <si>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</si>
  <si>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</si>
  <si>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</si>
  <si>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</si>
  <si>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</si>
  <si>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</si>
  <si>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</t>
  </si>
  <si>
    <t>HU440A</t>
  </si>
  <si>
    <t>MSC ARIA III</t>
  </si>
  <si>
    <t>HU441A</t>
  </si>
  <si>
    <t>HU442A</t>
  </si>
  <si>
    <t>HU443A</t>
  </si>
  <si>
    <t xml:space="preserve">MSC NIMISHA III </t>
  </si>
  <si>
    <t>HU444A</t>
  </si>
  <si>
    <t>HU445A</t>
  </si>
  <si>
    <t>HU446A</t>
  </si>
  <si>
    <t>SEAGULL 'R'</t>
  </si>
  <si>
    <t>TANJONG PELEPAS</t>
  </si>
  <si>
    <t>HU401R</t>
  </si>
  <si>
    <t>HU402R</t>
  </si>
  <si>
    <t>HU403R</t>
  </si>
  <si>
    <t>HU404R</t>
  </si>
  <si>
    <t>HU405R</t>
  </si>
  <si>
    <t>HU406R</t>
  </si>
  <si>
    <t>HU407R</t>
  </si>
  <si>
    <t>HU408R</t>
  </si>
  <si>
    <t>HU409R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</si>
  <si>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</si>
  <si>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</si>
  <si>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</si>
  <si>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</si>
  <si>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</si>
  <si>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</si>
  <si>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</si>
  <si>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</si>
  <si>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</si>
  <si>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</si>
  <si>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</si>
  <si>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</si>
  <si>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</si>
  <si>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</si>
  <si>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</si>
  <si>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</si>
  <si>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</si>
  <si>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</si>
  <si>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</si>
  <si>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</si>
  <si>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</si>
  <si>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</si>
  <si>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</si>
  <si>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</si>
  <si>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</si>
  <si>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</si>
  <si>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</si>
  <si>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</si>
  <si>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</si>
  <si>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</si>
  <si>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</si>
  <si>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</si>
  <si>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</si>
  <si>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</si>
  <si>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</si>
  <si>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</si>
  <si>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HU438R</t>
  </si>
  <si>
    <t>HU439R</t>
  </si>
  <si>
    <t>HU440R</t>
  </si>
  <si>
    <t>HU441R</t>
  </si>
  <si>
    <t>HU442R</t>
  </si>
  <si>
    <t>MSC GLORY R / MSC ARIA III</t>
  </si>
  <si>
    <t>HU443R</t>
  </si>
  <si>
    <t>HU444R</t>
  </si>
  <si>
    <t>HU445R</t>
  </si>
  <si>
    <t>HU446R</t>
  </si>
  <si>
    <t>HU447R</t>
  </si>
  <si>
    <t>HU448R</t>
  </si>
  <si>
    <t>SEAGULL 'S/N'</t>
  </si>
  <si>
    <t xml:space="preserve"> SHANGHAI EAST CONT (WGQ)</t>
  </si>
  <si>
    <t>EX MSC ULSAN III/ MSC BREMERHAVEN V</t>
  </si>
  <si>
    <t>NORTHERN DEXTERITY</t>
  </si>
  <si>
    <t>HU331A</t>
  </si>
  <si>
    <t>HU332A</t>
  </si>
  <si>
    <t>HU333A</t>
  </si>
  <si>
    <t>HU334A</t>
  </si>
  <si>
    <t>EX MSC SAGITTA III</t>
  </si>
  <si>
    <t>HU335A</t>
  </si>
  <si>
    <t>HU336A</t>
  </si>
  <si>
    <t>(THUR)</t>
  </si>
  <si>
    <t>HU247R</t>
  </si>
  <si>
    <t>EX  MSC NISHA</t>
  </si>
  <si>
    <t>MSC SOPHIE</t>
  </si>
  <si>
    <t>HU248R</t>
  </si>
  <si>
    <t>HU249R</t>
  </si>
  <si>
    <t>EX MSC FELIZSTOWE/MSC HAILEY ANN/MSC PRATITI/ MSC ULSAN III</t>
  </si>
  <si>
    <t>MSC PRATITI</t>
  </si>
  <si>
    <t>HU250R</t>
  </si>
  <si>
    <t>HU251R</t>
  </si>
  <si>
    <t>EX MSC GIANNA III/ MSC NISHA V</t>
  </si>
  <si>
    <t>HU252R</t>
  </si>
  <si>
    <t>HU301R</t>
  </si>
  <si>
    <t>HU302R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</si>
  <si>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</si>
  <si>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</si>
  <si>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</si>
  <si>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</si>
  <si>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</si>
  <si>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</si>
  <si>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</si>
  <si>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</si>
  <si>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</si>
  <si>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</si>
  <si>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</si>
  <si>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</si>
  <si>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</si>
  <si>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</si>
  <si>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</si>
  <si>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MSC CORINNA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</si>
  <si>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</si>
  <si>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</si>
  <si>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</si>
  <si>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</si>
  <si>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</si>
  <si>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</si>
  <si>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</si>
  <si>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</si>
  <si>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</si>
  <si>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</si>
  <si>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</si>
  <si>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</si>
  <si>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</si>
  <si>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</si>
  <si>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</si>
  <si>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</si>
  <si>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</si>
  <si>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</si>
  <si>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</si>
  <si>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</si>
  <si>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</si>
  <si>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</si>
  <si>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</si>
  <si>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</si>
  <si>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</si>
  <si>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</si>
  <si>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</si>
  <si>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</si>
  <si>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</si>
  <si>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</si>
  <si>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</si>
  <si>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</si>
  <si>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</si>
  <si>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</si>
  <si>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</si>
  <si>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</si>
  <si>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</si>
  <si>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</si>
  <si>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</si>
  <si>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</si>
  <si>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</si>
  <si>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</si>
  <si>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</si>
  <si>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</si>
  <si>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</si>
  <si>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</si>
  <si>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</si>
  <si>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</si>
  <si>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</si>
  <si>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</si>
  <si>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</si>
  <si>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</si>
  <si>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</si>
  <si>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HU444N</t>
  </si>
  <si>
    <t>HU445N</t>
  </si>
  <si>
    <t>MSC CHULAI III / MSC GLORY R</t>
  </si>
  <si>
    <t>HU446N</t>
  </si>
  <si>
    <t>HU447N</t>
  </si>
  <si>
    <t>LAEM CHABANG 
(LCB CNTR TERMINAL)</t>
  </si>
  <si>
    <t>VUNG TAU 
(CAI MEP, SSIT)</t>
  </si>
  <si>
    <t>HO CHI MINH via Vung Tau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</si>
  <si>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</si>
  <si>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</si>
  <si>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</si>
  <si>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</si>
  <si>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</si>
  <si>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</si>
  <si>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</si>
  <si>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</si>
  <si>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</si>
  <si>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</si>
  <si>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</si>
  <si>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</si>
  <si>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</si>
  <si>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</si>
  <si>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</si>
  <si>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</si>
  <si>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</si>
  <si>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</si>
  <si>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</si>
  <si>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</si>
  <si>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</si>
  <si>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</si>
  <si>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</si>
  <si>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</si>
  <si>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</si>
  <si>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</si>
  <si>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</si>
  <si>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</si>
  <si>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</si>
  <si>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</si>
  <si>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</si>
  <si>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</si>
  <si>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</si>
  <si>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</si>
  <si>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</si>
  <si>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</si>
  <si>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</si>
  <si>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</si>
  <si>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</si>
  <si>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</si>
  <si>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</si>
  <si>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</si>
  <si>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</si>
  <si>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</si>
  <si>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</si>
  <si>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</si>
  <si>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</si>
  <si>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</si>
  <si>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</si>
  <si>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</si>
  <si>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</si>
  <si>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</si>
  <si>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</si>
  <si>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</si>
  <si>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</si>
  <si>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</si>
  <si>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</si>
  <si>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</si>
  <si>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</si>
  <si>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</si>
  <si>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</si>
  <si>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</si>
  <si>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</si>
  <si>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</si>
  <si>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</si>
  <si>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</si>
  <si>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</si>
  <si>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</si>
  <si>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</si>
  <si>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</si>
  <si>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</si>
  <si>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</si>
  <si>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</si>
  <si>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</si>
  <si>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</si>
  <si>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</si>
  <si>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</si>
  <si>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</si>
  <si>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</si>
  <si>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</si>
  <si>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</si>
  <si>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</si>
  <si>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</si>
  <si>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</si>
  <si>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</si>
  <si>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</si>
  <si>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</si>
  <si>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</si>
  <si>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</si>
  <si>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</si>
  <si>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</si>
  <si>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</si>
  <si>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</si>
  <si>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</si>
  <si>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</si>
  <si>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</si>
  <si>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</si>
  <si>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</si>
  <si>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</si>
  <si>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</si>
  <si>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</si>
  <si>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</si>
  <si>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</si>
  <si>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</si>
  <si>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</si>
  <si>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</si>
  <si>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</si>
  <si>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</si>
  <si>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</si>
  <si>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HO444A</t>
  </si>
  <si>
    <t>HO445A</t>
  </si>
  <si>
    <t>HO446A</t>
  </si>
  <si>
    <t>HONG KONG (HKMTL)</t>
  </si>
  <si>
    <t>SHANGHAI EAST CONT (WGQ)</t>
  </si>
  <si>
    <t>EX MSC CHULAI III/MSC AMEERA III/MSC DAVAO III</t>
  </si>
  <si>
    <t>HO340R</t>
  </si>
  <si>
    <t>EX MSC ANA CAMILA III/MSC DAVAO III/MSC GRENADA III/MSC HAILEY ANN III</t>
  </si>
  <si>
    <t>HO341R</t>
  </si>
  <si>
    <t>EX MSC SOPHIE/ MSC ULSAN III</t>
  </si>
  <si>
    <t>HO342R</t>
  </si>
  <si>
    <t>HO343R</t>
  </si>
  <si>
    <t>HO344R</t>
  </si>
  <si>
    <t>EX MSC AMEERA III/ MSC DAVAO III</t>
  </si>
  <si>
    <t>HO345R</t>
  </si>
  <si>
    <t>EX MSC AMEERA III//MSC HAILEY ANN III</t>
  </si>
  <si>
    <t>HO346R</t>
  </si>
  <si>
    <t>HO347R</t>
  </si>
  <si>
    <t>HO348R</t>
  </si>
  <si>
    <t>HO349R</t>
  </si>
  <si>
    <t>HO350R</t>
  </si>
  <si>
    <t>EX MSC DAVAO III/MSC ELIZABETH III/MSC DAVAO III</t>
  </si>
  <si>
    <t>HO351R</t>
  </si>
  <si>
    <t>EX MSC ELIZABETH III/MSC TIPHAINE II/MSC DAVAO III</t>
  </si>
  <si>
    <t>HO352R</t>
  </si>
  <si>
    <t>HO401R</t>
  </si>
  <si>
    <t>HO402R</t>
  </si>
  <si>
    <t>HO403R</t>
  </si>
  <si>
    <t>EX MSC DAVAO III/MSC ELIZABETH III</t>
  </si>
  <si>
    <t>HO404R</t>
  </si>
  <si>
    <t>HO405R</t>
  </si>
  <si>
    <t>HO406R</t>
  </si>
  <si>
    <t>EX MSC HAILEY ANN III / MSC ALDI III</t>
  </si>
  <si>
    <t>HO407R</t>
  </si>
  <si>
    <t>ex MSC ULSAN III</t>
  </si>
  <si>
    <t>HO408R</t>
  </si>
  <si>
    <t>ex MSC HAILEY ANN III</t>
  </si>
  <si>
    <t>HO409R</t>
  </si>
  <si>
    <t>HO410R</t>
  </si>
  <si>
    <t>CHANGE ROTATION TPP-SIN-QZH</t>
  </si>
  <si>
    <t>HO411R</t>
  </si>
  <si>
    <t>HO412R</t>
  </si>
  <si>
    <t>HO413R</t>
  </si>
  <si>
    <t>HO414R</t>
  </si>
  <si>
    <t>HO415R</t>
  </si>
  <si>
    <t>HO416R</t>
  </si>
  <si>
    <t>HO417R</t>
  </si>
  <si>
    <t>COR - TPP-SIN</t>
  </si>
  <si>
    <t>HO418R</t>
  </si>
  <si>
    <t>HO419R</t>
  </si>
  <si>
    <t>HO420R</t>
  </si>
  <si>
    <t>COR: JKT-TPP-SIN</t>
  </si>
  <si>
    <t>HO421R</t>
  </si>
  <si>
    <t>HO422R</t>
  </si>
  <si>
    <t>HO423R</t>
  </si>
  <si>
    <t>HO424R</t>
  </si>
  <si>
    <t>HO425R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</si>
  <si>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</si>
  <si>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</si>
  <si>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</si>
  <si>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</si>
  <si>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</si>
  <si>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</si>
  <si>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</si>
  <si>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</si>
  <si>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</si>
  <si>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</si>
  <si>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</si>
  <si>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</si>
  <si>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</si>
  <si>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</si>
  <si>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</si>
  <si>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</si>
  <si>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</si>
  <si>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</si>
  <si>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</si>
  <si>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</si>
  <si>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</si>
  <si>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</si>
  <si>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</si>
  <si>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 xml:space="preserve">NEW JAVA EXPRESS 1 -  TANJONG PELEPAS / SEMARANG 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</si>
  <si>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</si>
  <si>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</si>
  <si>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</si>
  <si>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</si>
  <si>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</si>
  <si>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</si>
  <si>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</si>
  <si>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</si>
  <si>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</si>
  <si>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</si>
  <si>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</si>
  <si>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</si>
  <si>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</si>
  <si>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</si>
  <si>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</si>
  <si>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</si>
  <si>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</si>
  <si>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</si>
  <si>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</si>
  <si>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</si>
  <si>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</si>
  <si>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</si>
  <si>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</si>
  <si>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</si>
  <si>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</si>
  <si>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</si>
  <si>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</si>
  <si>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</si>
  <si>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</si>
  <si>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</si>
  <si>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</si>
  <si>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</si>
  <si>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</si>
  <si>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</si>
  <si>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</si>
  <si>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</si>
  <si>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</si>
  <si>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</si>
  <si>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</si>
  <si>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</si>
  <si>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</si>
  <si>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</si>
  <si>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</si>
  <si>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</si>
  <si>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</si>
  <si>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</si>
  <si>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</si>
  <si>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</si>
  <si>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</si>
  <si>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</si>
  <si>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</si>
  <si>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</si>
  <si>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</si>
  <si>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</si>
  <si>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</si>
  <si>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</si>
  <si>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</si>
  <si>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</si>
  <si>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</si>
  <si>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</si>
  <si>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</si>
  <si>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</si>
  <si>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</si>
  <si>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</si>
  <si>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</si>
  <si>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</si>
  <si>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</si>
  <si>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</si>
  <si>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</si>
  <si>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</si>
  <si>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</si>
  <si>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</si>
  <si>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</si>
  <si>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</si>
  <si>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</si>
  <si>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</si>
  <si>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</si>
  <si>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</si>
  <si>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</si>
  <si>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</si>
  <si>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</si>
  <si>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</si>
  <si>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</si>
  <si>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</si>
  <si>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</si>
  <si>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</si>
  <si>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</si>
  <si>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</si>
  <si>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</si>
  <si>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</si>
  <si>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</si>
  <si>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</si>
  <si>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</si>
  <si>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</si>
  <si>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</si>
  <si>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</si>
  <si>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</si>
  <si>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</si>
  <si>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</si>
  <si>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</si>
  <si>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</si>
  <si>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</si>
  <si>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</si>
  <si>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</si>
  <si>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</si>
  <si>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</si>
  <si>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</si>
  <si>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</si>
  <si>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</si>
  <si>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</si>
  <si>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</si>
  <si>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</si>
  <si>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</si>
  <si>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</si>
  <si>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</si>
  <si>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</si>
  <si>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</si>
  <si>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</si>
  <si>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</si>
  <si>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</si>
  <si>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</si>
  <si>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</si>
  <si>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</si>
  <si>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</si>
  <si>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</si>
  <si>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</si>
  <si>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</si>
  <si>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</si>
  <si>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</si>
  <si>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</si>
  <si>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MSC FELIXSTOWE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</si>
  <si>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</si>
  <si>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</si>
  <si>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</si>
  <si>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</si>
  <si>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</si>
  <si>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</si>
  <si>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</si>
  <si>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</si>
  <si>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</si>
  <si>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</si>
  <si>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</si>
  <si>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</si>
  <si>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</si>
  <si>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</si>
  <si>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</si>
  <si>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</si>
  <si>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</si>
  <si>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</si>
  <si>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</si>
  <si>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</si>
  <si>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</si>
  <si>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</si>
  <si>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</si>
  <si>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</si>
  <si>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</si>
  <si>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</si>
  <si>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</si>
  <si>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</si>
  <si>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</si>
  <si>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</si>
  <si>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</si>
  <si>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</si>
  <si>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</si>
  <si>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</si>
  <si>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</si>
  <si>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</si>
  <si>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</si>
  <si>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</si>
  <si>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</si>
  <si>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</si>
  <si>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</si>
  <si>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</si>
  <si>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</si>
  <si>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</si>
  <si>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</si>
  <si>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</si>
  <si>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</si>
  <si>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</si>
  <si>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</si>
  <si>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</si>
  <si>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</si>
  <si>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</si>
  <si>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</si>
  <si>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</si>
  <si>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</si>
  <si>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</si>
  <si>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</si>
  <si>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</si>
  <si>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</si>
  <si>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</si>
  <si>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</si>
  <si>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</si>
  <si>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</si>
  <si>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</si>
  <si>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</si>
  <si>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</si>
  <si>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</si>
  <si>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</si>
  <si>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</si>
  <si>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</si>
  <si>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</si>
  <si>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</si>
  <si>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</si>
  <si>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</si>
  <si>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</si>
  <si>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</si>
  <si>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</si>
  <si>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</si>
  <si>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</si>
  <si>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</si>
  <si>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</si>
  <si>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</si>
  <si>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</si>
  <si>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</si>
  <si>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</si>
  <si>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</si>
  <si>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</si>
  <si>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</si>
  <si>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</si>
  <si>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</si>
  <si>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</si>
  <si>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</si>
  <si>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</si>
  <si>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</si>
  <si>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</si>
  <si>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</si>
  <si>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</si>
  <si>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</si>
  <si>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</si>
  <si>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</si>
  <si>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</si>
  <si>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</si>
  <si>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</si>
  <si>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</si>
  <si>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</si>
  <si>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</si>
  <si>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</si>
  <si>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</si>
  <si>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</si>
  <si>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</si>
  <si>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</si>
  <si>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</si>
  <si>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</si>
  <si>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</si>
  <si>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</si>
  <si>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</si>
  <si>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</si>
  <si>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COLOMBO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</si>
  <si>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</si>
  <si>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</si>
  <si>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</si>
  <si>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</si>
  <si>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</si>
  <si>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</si>
  <si>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</si>
  <si>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</si>
  <si>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</si>
  <si>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</si>
  <si>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</si>
  <si>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</si>
  <si>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</si>
  <si>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</si>
  <si>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</si>
  <si>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SQ442A</t>
  </si>
  <si>
    <t>SQ443A</t>
  </si>
  <si>
    <t>MSC GIANNINA II</t>
  </si>
  <si>
    <t>SQ445A</t>
  </si>
  <si>
    <t>AS SICILIA</t>
  </si>
  <si>
    <t>SQ446A</t>
  </si>
  <si>
    <t>SQ447A</t>
  </si>
  <si>
    <t>SQ448A</t>
  </si>
  <si>
    <t>GOLDEN HORN</t>
  </si>
  <si>
    <t>VLADIVOSTOK (VSCT)</t>
  </si>
  <si>
    <t>PROFORMA ETD
(FOR FEEDER - PERTIWI)</t>
  </si>
  <si>
    <t>MSC KYMEA II</t>
  </si>
  <si>
    <t>HX404A</t>
  </si>
  <si>
    <t>MSC ANIELLO 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</si>
  <si>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</si>
  <si>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</si>
  <si>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</si>
  <si>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</si>
  <si>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</si>
  <si>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</si>
  <si>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</si>
  <si>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</si>
  <si>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</si>
  <si>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</si>
  <si>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</si>
  <si>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</si>
  <si>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</si>
  <si>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</si>
  <si>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</si>
  <si>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</si>
  <si>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HX421A</t>
  </si>
  <si>
    <t>HX422A</t>
  </si>
  <si>
    <t>HX424A</t>
  </si>
  <si>
    <t>HX425A</t>
  </si>
  <si>
    <t>HX426A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</si>
  <si>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</si>
  <si>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</si>
  <si>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</si>
  <si>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</si>
  <si>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</si>
  <si>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</si>
  <si>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</si>
  <si>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</si>
  <si>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</si>
  <si>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</si>
  <si>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</si>
  <si>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HX445R</t>
  </si>
  <si>
    <t>HX447R</t>
  </si>
  <si>
    <t>HX448R</t>
  </si>
  <si>
    <t>HZ450R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</si>
  <si>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</si>
  <si>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</si>
  <si>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</si>
  <si>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</si>
  <si>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</si>
  <si>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</si>
  <si>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</si>
  <si>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</si>
  <si>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</si>
  <si>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</si>
  <si>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</si>
  <si>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</si>
  <si>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</si>
  <si>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</si>
  <si>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</si>
  <si>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</si>
  <si>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</si>
  <si>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</si>
  <si>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</si>
  <si>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</si>
  <si>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</si>
  <si>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</si>
  <si>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</si>
  <si>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</si>
  <si>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</si>
  <si>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</si>
  <si>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</si>
  <si>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</si>
  <si>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</si>
  <si>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</si>
  <si>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</si>
  <si>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</si>
  <si>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</si>
  <si>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</si>
  <si>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</si>
  <si>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</si>
  <si>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</si>
  <si>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</si>
  <si>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</si>
  <si>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</si>
  <si>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</si>
  <si>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</si>
  <si>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</si>
  <si>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</si>
  <si>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</si>
  <si>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</si>
  <si>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</si>
  <si>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</si>
  <si>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</si>
  <si>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</si>
  <si>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</si>
  <si>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</si>
  <si>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</si>
  <si>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</si>
  <si>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</si>
  <si>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NORTHERN JADE</t>
  </si>
  <si>
    <t>UL123W</t>
  </si>
  <si>
    <t>124W</t>
  </si>
  <si>
    <t>125W</t>
  </si>
  <si>
    <t>CEZANNE</t>
  </si>
  <si>
    <t>126W</t>
  </si>
  <si>
    <t>SEAMAX FAIRFIELD</t>
  </si>
  <si>
    <t>UL127W</t>
  </si>
  <si>
    <t xml:space="preserve">CORNELIA MAERSK </t>
  </si>
  <si>
    <t>136W</t>
  </si>
  <si>
    <t>UL138W</t>
  </si>
  <si>
    <t>MSC MUMBAI</t>
  </si>
  <si>
    <t>UL139W</t>
  </si>
  <si>
    <t>140W</t>
  </si>
  <si>
    <t>COLUMBINE MAERSK</t>
  </si>
  <si>
    <t>141W</t>
  </si>
  <si>
    <t>ALBERT MAERSK</t>
  </si>
  <si>
    <t>142W</t>
  </si>
  <si>
    <t>MAERSK SIRAC</t>
  </si>
  <si>
    <t>143W</t>
  </si>
  <si>
    <t>ARCHIMIDIS</t>
  </si>
  <si>
    <t>UL144W</t>
  </si>
  <si>
    <t>MSC BILBAO</t>
  </si>
  <si>
    <t>UL145W</t>
  </si>
  <si>
    <t>BREMEN</t>
  </si>
  <si>
    <t>UL146W</t>
  </si>
  <si>
    <t>ARTHUR MAERSK</t>
  </si>
  <si>
    <t>147W</t>
  </si>
  <si>
    <t>149W</t>
  </si>
  <si>
    <t>UL150W</t>
  </si>
  <si>
    <t>UL151W</t>
  </si>
  <si>
    <t>201W</t>
  </si>
  <si>
    <t>202W</t>
  </si>
  <si>
    <t>203W</t>
  </si>
  <si>
    <t>ZIM NINGBO</t>
  </si>
  <si>
    <t>204W</t>
  </si>
  <si>
    <t>UL206W</t>
  </si>
  <si>
    <t>UL207W</t>
  </si>
  <si>
    <t>SEROJA LIMA</t>
  </si>
  <si>
    <t>208W</t>
  </si>
  <si>
    <t>CSAV TRANCURA</t>
  </si>
  <si>
    <t>209W</t>
  </si>
  <si>
    <t>CORNELIA MAERSK</t>
  </si>
  <si>
    <t>210W</t>
  </si>
  <si>
    <t>MSC ELMA</t>
  </si>
  <si>
    <t>UL211W</t>
  </si>
  <si>
    <t xml:space="preserve">EX MSC MUMBAI </t>
  </si>
  <si>
    <t>UL212W</t>
  </si>
  <si>
    <t>213W</t>
  </si>
  <si>
    <t>214W</t>
  </si>
  <si>
    <t>215W</t>
  </si>
  <si>
    <t>216W</t>
  </si>
  <si>
    <t>UL217W</t>
  </si>
  <si>
    <t>UL219W</t>
  </si>
  <si>
    <t>221W</t>
  </si>
  <si>
    <t>222W</t>
  </si>
  <si>
    <t>MAERSK SHIVLING</t>
  </si>
  <si>
    <t>224W</t>
  </si>
  <si>
    <t>225W</t>
  </si>
  <si>
    <t>MSC TEXAS</t>
  </si>
  <si>
    <t>UL226W</t>
  </si>
  <si>
    <t>227W</t>
  </si>
  <si>
    <t>228W</t>
  </si>
  <si>
    <t>229W</t>
  </si>
  <si>
    <t>UL231W</t>
  </si>
  <si>
    <t>MSC TIANSHAN</t>
  </si>
  <si>
    <t>UL232W</t>
  </si>
  <si>
    <t>233W</t>
  </si>
  <si>
    <t>235W</t>
  </si>
  <si>
    <t>MSC KUMSAL</t>
  </si>
  <si>
    <t>UL236W</t>
  </si>
  <si>
    <t>237W</t>
  </si>
  <si>
    <t>239W</t>
  </si>
  <si>
    <t>UL240W</t>
  </si>
  <si>
    <t>UL241W</t>
  </si>
  <si>
    <t>242W</t>
  </si>
  <si>
    <t>243W</t>
  </si>
  <si>
    <t>PORTO KAGIO</t>
  </si>
  <si>
    <t>244W</t>
  </si>
  <si>
    <t>UL246W</t>
  </si>
  <si>
    <t>247W</t>
  </si>
  <si>
    <t>UL248W</t>
  </si>
  <si>
    <t>249W</t>
  </si>
  <si>
    <t>UL250W</t>
  </si>
  <si>
    <t>251W</t>
  </si>
  <si>
    <t>TBN 34 (BLANK SAILING)</t>
  </si>
  <si>
    <t>UL252W</t>
  </si>
  <si>
    <t>TBN 35( BLANK SAILING)</t>
  </si>
  <si>
    <t>UL301W</t>
  </si>
  <si>
    <t>302W</t>
  </si>
  <si>
    <t>UL303W</t>
  </si>
  <si>
    <t>304W</t>
  </si>
  <si>
    <t>MAERSK TAIKUNG</t>
  </si>
  <si>
    <t>305W</t>
  </si>
  <si>
    <t>306W</t>
  </si>
  <si>
    <t>UL307W</t>
  </si>
  <si>
    <t>ETA HPH - 10-Apr ( Phase-out EMERALD UL307W / Phase-IN SANTANA UX314A )</t>
  </si>
  <si>
    <t>TRANCURA</t>
  </si>
  <si>
    <t>308W</t>
  </si>
  <si>
    <t>UL309W</t>
  </si>
  <si>
    <t>310W</t>
  </si>
  <si>
    <t>UL311W</t>
  </si>
  <si>
    <t>312W</t>
  </si>
  <si>
    <t>UL313W</t>
  </si>
  <si>
    <t>314W</t>
  </si>
  <si>
    <t>UL315W</t>
  </si>
  <si>
    <t>316W</t>
  </si>
  <si>
    <t>712W</t>
  </si>
  <si>
    <t>CLEMENTINE MAERSK</t>
  </si>
  <si>
    <t>713W</t>
  </si>
  <si>
    <t>MSC BUSAN</t>
  </si>
  <si>
    <t>UL324W</t>
  </si>
  <si>
    <t>UL325W</t>
  </si>
  <si>
    <t>MSC BARBARA</t>
  </si>
  <si>
    <t>UL326W</t>
  </si>
  <si>
    <t>UL327W</t>
  </si>
  <si>
    <t>328W</t>
  </si>
  <si>
    <t>329W</t>
  </si>
  <si>
    <t>330W</t>
  </si>
  <si>
    <t>GSL NINGBO</t>
  </si>
  <si>
    <t>UL331W</t>
  </si>
  <si>
    <t>332W</t>
  </si>
  <si>
    <t>UL333W</t>
  </si>
  <si>
    <t>334W</t>
  </si>
  <si>
    <t>335W</t>
  </si>
  <si>
    <t>UL336W</t>
  </si>
  <si>
    <t>UL337W</t>
  </si>
  <si>
    <t>UL338W</t>
  </si>
  <si>
    <t>UL339W</t>
  </si>
  <si>
    <t>EX ADRIAN MAERSK</t>
  </si>
  <si>
    <t>GSL ALEXANDRA</t>
  </si>
  <si>
    <t>340W</t>
  </si>
  <si>
    <t>341W</t>
  </si>
  <si>
    <t>342W</t>
  </si>
  <si>
    <t>UL343W</t>
  </si>
  <si>
    <t>344W</t>
  </si>
  <si>
    <t>UL345W</t>
  </si>
  <si>
    <t>TBN (BLANK SAILING)</t>
  </si>
  <si>
    <t>UL346W</t>
  </si>
  <si>
    <t>347W</t>
  </si>
  <si>
    <t>UL348W</t>
  </si>
  <si>
    <t>UL349W</t>
  </si>
  <si>
    <t>UL350W</t>
  </si>
  <si>
    <t>UL351W</t>
  </si>
  <si>
    <t>352W</t>
  </si>
  <si>
    <t>401W</t>
  </si>
  <si>
    <t>KOSTAS K</t>
  </si>
  <si>
    <t>402W</t>
  </si>
  <si>
    <t>UL403W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</si>
  <si>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</si>
  <si>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</si>
  <si>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</si>
  <si>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</si>
  <si>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</si>
  <si>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</si>
  <si>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</si>
  <si>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</si>
  <si>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</si>
  <si>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</si>
  <si>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</si>
  <si>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</si>
  <si>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</si>
  <si>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</si>
  <si>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</si>
  <si>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</si>
  <si>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</si>
  <si>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</si>
  <si>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</si>
  <si>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</si>
  <si>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</si>
  <si>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</si>
  <si>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</si>
  <si>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</si>
  <si>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</si>
  <si>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</si>
  <si>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</si>
  <si>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</si>
  <si>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</si>
  <si>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</si>
  <si>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</si>
  <si>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</si>
  <si>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</si>
  <si>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</si>
  <si>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</si>
  <si>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</si>
  <si>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</si>
  <si>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</si>
  <si>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</si>
  <si>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</si>
  <si>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</si>
  <si>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</si>
  <si>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</si>
  <si>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</si>
  <si>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</si>
  <si>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</si>
  <si>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</si>
  <si>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</si>
  <si>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</si>
  <si>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</si>
  <si>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</si>
  <si>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</si>
  <si>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</si>
  <si>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24 DAYS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</si>
  <si>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</si>
  <si>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</si>
  <si>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</si>
  <si>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</si>
  <si>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</si>
  <si>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</si>
  <si>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</si>
  <si>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</si>
  <si>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</si>
  <si>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</si>
  <si>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</si>
  <si>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</si>
  <si>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</si>
  <si>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</si>
  <si>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</si>
  <si>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</si>
  <si>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</si>
  <si>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</si>
  <si>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</si>
  <si>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</si>
  <si>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</si>
  <si>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</si>
  <si>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</si>
  <si>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</si>
  <si>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</si>
  <si>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</si>
  <si>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</si>
  <si>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</si>
  <si>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</si>
  <si>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</si>
  <si>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</si>
  <si>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</si>
  <si>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</si>
  <si>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</si>
  <si>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</si>
  <si>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</si>
  <si>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</si>
  <si>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</si>
  <si>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</si>
  <si>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</si>
  <si>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</si>
  <si>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</si>
  <si>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</si>
  <si>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</si>
  <si>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</si>
  <si>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</si>
  <si>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</si>
  <si>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</si>
  <si>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</si>
  <si>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</si>
  <si>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</si>
  <si>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</si>
  <si>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</si>
  <si>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</si>
  <si>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</si>
  <si>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</si>
  <si>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</si>
  <si>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</si>
  <si>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</si>
  <si>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</si>
  <si>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</si>
  <si>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</si>
  <si>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</si>
  <si>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</si>
  <si>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</si>
  <si>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</si>
  <si>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</si>
  <si>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</si>
  <si>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</si>
  <si>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</si>
  <si>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</si>
  <si>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</si>
  <si>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</si>
  <si>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</si>
  <si>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</si>
  <si>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</si>
  <si>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</si>
  <si>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</si>
  <si>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</si>
  <si>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</si>
  <si>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</si>
  <si>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</si>
  <si>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</si>
  <si>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</si>
  <si>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</si>
  <si>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</si>
  <si>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</si>
  <si>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</si>
  <si>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</si>
  <si>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</si>
  <si>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</si>
  <si>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</si>
  <si>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</si>
  <si>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</si>
  <si>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</si>
  <si>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</si>
  <si>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</si>
  <si>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</si>
  <si>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</si>
  <si>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</si>
  <si>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</si>
  <si>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</si>
  <si>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</si>
  <si>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</si>
  <si>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</si>
  <si>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</si>
  <si>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</si>
  <si>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</si>
  <si>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</si>
  <si>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</si>
  <si>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</si>
  <si>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</si>
  <si>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</si>
  <si>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</si>
  <si>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</si>
  <si>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</si>
  <si>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</si>
  <si>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</si>
  <si>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</si>
  <si>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</si>
  <si>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</si>
  <si>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</si>
  <si>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</si>
  <si>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</si>
  <si>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</si>
  <si>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</si>
  <si>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</si>
  <si>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</si>
  <si>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</si>
  <si>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</si>
  <si>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</si>
  <si>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</si>
  <si>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</si>
  <si>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</si>
  <si>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</si>
  <si>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</si>
  <si>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</si>
  <si>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</si>
  <si>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</si>
  <si>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</si>
  <si>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</si>
  <si>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</si>
  <si>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</si>
  <si>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</si>
  <si>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</si>
  <si>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</si>
  <si>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</si>
  <si>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</si>
  <si>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</si>
  <si>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</si>
  <si>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</si>
  <si>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</si>
  <si>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</si>
  <si>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</si>
  <si>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</si>
  <si>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</si>
  <si>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</si>
  <si>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</si>
  <si>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</si>
  <si>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</si>
  <si>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</si>
  <si>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</si>
  <si>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</si>
  <si>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</si>
  <si>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</si>
  <si>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</si>
  <si>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</si>
  <si>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</si>
  <si>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</si>
  <si>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</si>
  <si>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</si>
  <si>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</si>
  <si>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</si>
  <si>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</si>
  <si>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</si>
  <si>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</si>
  <si>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</si>
  <si>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</si>
  <si>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</si>
  <si>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</si>
  <si>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</si>
  <si>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</si>
  <si>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</si>
  <si>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</si>
  <si>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</si>
  <si>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</si>
  <si>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</si>
  <si>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</si>
  <si>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</si>
  <si>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</si>
  <si>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</si>
  <si>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</si>
  <si>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</si>
  <si>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</si>
  <si>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</si>
  <si>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</si>
  <si>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</si>
  <si>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</si>
  <si>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</si>
  <si>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</si>
  <si>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</si>
  <si>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</si>
  <si>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</si>
  <si>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MSC REBECCA III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</si>
  <si>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</si>
  <si>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</si>
  <si>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</si>
  <si>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</si>
  <si>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</si>
  <si>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</si>
  <si>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</si>
  <si>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</si>
  <si>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</si>
  <si>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</si>
  <si>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</si>
  <si>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</si>
  <si>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</si>
  <si>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</si>
  <si>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CAPTAIN THANASIS 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</si>
  <si>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</si>
  <si>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</si>
  <si>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</si>
  <si>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</si>
  <si>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</si>
  <si>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</si>
  <si>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</si>
  <si>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</si>
  <si>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</si>
  <si>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</si>
  <si>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</si>
  <si>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</si>
  <si>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</si>
  <si>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</si>
  <si>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</si>
  <si>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</si>
  <si>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</si>
  <si>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</si>
  <si>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</si>
  <si>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</si>
  <si>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</si>
  <si>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</si>
  <si>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</si>
  <si>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</si>
  <si>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</si>
  <si>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</si>
  <si>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</si>
  <si>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</si>
  <si>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</si>
  <si>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</si>
  <si>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</si>
  <si>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</si>
  <si>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</si>
  <si>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</si>
  <si>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</si>
  <si>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</si>
  <si>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</si>
  <si>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</si>
  <si>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</si>
  <si>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</si>
  <si>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</si>
  <si>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</si>
  <si>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</si>
  <si>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</si>
  <si>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</si>
  <si>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</si>
  <si>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</si>
  <si>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</si>
  <si>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</si>
  <si>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</si>
  <si>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</si>
  <si>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</si>
  <si>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</si>
  <si>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</si>
  <si>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</si>
  <si>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</si>
  <si>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</si>
  <si>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</si>
  <si>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</si>
  <si>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</si>
  <si>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</si>
  <si>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</si>
  <si>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</si>
  <si>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</si>
  <si>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</si>
  <si>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</si>
  <si>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</si>
  <si>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</si>
  <si>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</si>
  <si>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</si>
  <si>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</si>
  <si>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</si>
  <si>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</si>
  <si>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</si>
  <si>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</si>
  <si>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</si>
  <si>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</si>
  <si>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</si>
  <si>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</si>
  <si>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</si>
  <si>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</si>
  <si>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</si>
  <si>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</si>
  <si>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</si>
  <si>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</si>
  <si>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</si>
  <si>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</si>
  <si>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</si>
  <si>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</si>
  <si>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</si>
  <si>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</si>
  <si>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</si>
  <si>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</si>
  <si>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</si>
  <si>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</si>
  <si>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</si>
  <si>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</si>
  <si>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</si>
  <si>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</si>
  <si>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</si>
  <si>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</si>
  <si>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</si>
  <si>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</si>
  <si>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</si>
  <si>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</si>
  <si>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</si>
  <si>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</si>
  <si>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</si>
  <si>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</si>
  <si>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</si>
  <si>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</si>
  <si>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</si>
  <si>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</si>
  <si>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</si>
  <si>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</si>
  <si>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</si>
  <si>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</si>
  <si>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</si>
  <si>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</si>
  <si>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</si>
  <si>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</si>
  <si>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</si>
  <si>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</si>
  <si>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</si>
  <si>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</si>
  <si>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</si>
  <si>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</si>
  <si>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</si>
  <si>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</si>
  <si>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</si>
  <si>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</si>
  <si>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</si>
  <si>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</si>
  <si>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</si>
  <si>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</si>
  <si>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</si>
  <si>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</si>
  <si>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</si>
  <si>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</si>
  <si>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</si>
  <si>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</si>
  <si>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</si>
  <si>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</si>
  <si>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</si>
  <si>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</si>
  <si>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</si>
  <si>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</si>
  <si>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</si>
  <si>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</si>
  <si>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</si>
  <si>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</si>
  <si>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</si>
  <si>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</si>
  <si>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</si>
  <si>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</si>
  <si>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</si>
  <si>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</si>
  <si>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</si>
  <si>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</si>
  <si>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</si>
  <si>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</si>
  <si>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</si>
  <si>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</si>
  <si>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</si>
  <si>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</si>
  <si>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</si>
  <si>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</si>
  <si>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</si>
  <si>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</si>
  <si>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</si>
  <si>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</si>
  <si>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</si>
  <si>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</si>
  <si>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</si>
  <si>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</si>
  <si>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</si>
  <si>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</si>
  <si>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</si>
  <si>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</si>
  <si>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</si>
  <si>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</si>
  <si>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</si>
  <si>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</si>
  <si>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</si>
  <si>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</si>
  <si>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</si>
  <si>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</si>
  <si>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</si>
  <si>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</si>
  <si>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</si>
  <si>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</si>
  <si>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</si>
  <si>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</si>
  <si>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</si>
  <si>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</si>
  <si>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</si>
  <si>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</si>
  <si>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</si>
  <si>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</si>
  <si>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</si>
  <si>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</si>
  <si>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</si>
  <si>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</si>
  <si>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</si>
  <si>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</si>
  <si>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</si>
  <si>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</si>
  <si>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</si>
  <si>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</si>
  <si>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</si>
  <si>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</si>
  <si>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</si>
  <si>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</si>
  <si>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</si>
  <si>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</si>
  <si>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</si>
  <si>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</si>
  <si>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</si>
  <si>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</si>
  <si>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</si>
  <si>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</si>
  <si>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</si>
  <si>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</si>
  <si>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</si>
  <si>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</si>
  <si>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</si>
  <si>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</si>
  <si>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</si>
  <si>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</si>
  <si>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</si>
  <si>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</si>
  <si>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</si>
  <si>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</si>
  <si>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</si>
  <si>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</si>
  <si>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</si>
  <si>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</si>
  <si>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</si>
  <si>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</si>
  <si>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</si>
  <si>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</si>
  <si>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</si>
  <si>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</si>
  <si>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</si>
  <si>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</si>
  <si>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</si>
  <si>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</si>
  <si>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</si>
  <si>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</si>
  <si>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</si>
  <si>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</si>
  <si>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</si>
  <si>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</si>
  <si>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</si>
  <si>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</si>
  <si>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</si>
  <si>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</si>
  <si>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</si>
  <si>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</si>
  <si>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</si>
  <si>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</si>
  <si>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</si>
  <si>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</si>
  <si>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</si>
  <si>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</si>
  <si>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</si>
  <si>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</si>
  <si>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</si>
  <si>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</si>
  <si>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</si>
  <si>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</si>
  <si>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</si>
  <si>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</si>
  <si>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</si>
  <si>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</si>
  <si>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</si>
  <si>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</si>
  <si>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</si>
  <si>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</si>
  <si>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</si>
  <si>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</si>
  <si>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</si>
  <si>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</si>
  <si>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</si>
  <si>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</si>
  <si>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</si>
  <si>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</si>
  <si>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</si>
  <si>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</si>
  <si>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</si>
  <si>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</si>
  <si>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</si>
  <si>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</si>
  <si>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</si>
  <si>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</si>
  <si>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</si>
  <si>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</si>
  <si>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</si>
  <si>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</si>
  <si>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</si>
  <si>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</si>
  <si>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</si>
  <si>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</si>
  <si>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</si>
  <si>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</si>
  <si>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</si>
  <si>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</si>
  <si>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</si>
  <si>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</si>
  <si>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</si>
  <si>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</si>
  <si>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</si>
  <si>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</si>
  <si>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</si>
  <si>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</si>
  <si>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</si>
  <si>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</si>
  <si>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</si>
  <si>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</si>
  <si>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</si>
  <si>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</si>
  <si>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</si>
  <si>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</si>
  <si>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</si>
  <si>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</si>
  <si>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</si>
  <si>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</si>
  <si>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</si>
  <si>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</si>
  <si>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</si>
  <si>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</si>
  <si>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</si>
  <si>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</si>
  <si>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</si>
  <si>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</si>
  <si>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</si>
  <si>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</si>
  <si>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</si>
  <si>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</si>
  <si>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</si>
  <si>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</si>
  <si>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</si>
  <si>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</si>
  <si>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</si>
  <si>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</si>
  <si>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</si>
  <si>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</si>
  <si>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</si>
  <si>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</si>
  <si>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</si>
  <si>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</si>
  <si>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</si>
  <si>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</si>
  <si>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</si>
  <si>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</si>
  <si>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</si>
  <si>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</si>
  <si>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</si>
  <si>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</si>
  <si>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</si>
  <si>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</si>
  <si>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</si>
  <si>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</si>
  <si>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</si>
  <si>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</si>
  <si>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</si>
  <si>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</si>
  <si>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</si>
  <si>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</si>
  <si>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</si>
  <si>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</si>
  <si>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</si>
  <si>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</si>
  <si>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</si>
  <si>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</si>
  <si>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</si>
  <si>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</si>
  <si>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</si>
  <si>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</si>
  <si>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</si>
  <si>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</si>
  <si>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</si>
  <si>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</si>
  <si>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</si>
  <si>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</si>
  <si>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</si>
  <si>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</si>
  <si>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</si>
  <si>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</si>
  <si>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</si>
  <si>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</si>
  <si>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</si>
  <si>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</si>
  <si>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</si>
  <si>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</si>
  <si>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</si>
  <si>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</si>
  <si>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</si>
  <si>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</si>
  <si>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</si>
  <si>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</si>
  <si>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</si>
  <si>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</si>
  <si>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</si>
  <si>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</si>
  <si>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</si>
  <si>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</si>
  <si>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</si>
  <si>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</si>
  <si>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</si>
  <si>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</si>
  <si>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</si>
  <si>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</si>
  <si>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</si>
  <si>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</si>
  <si>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</si>
  <si>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</si>
  <si>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</si>
  <si>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</si>
  <si>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</si>
  <si>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</si>
  <si>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</si>
  <si>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</si>
  <si>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</si>
  <si>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</si>
  <si>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</si>
  <si>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</si>
  <si>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</si>
  <si>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</si>
  <si>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</si>
  <si>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</si>
  <si>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</si>
  <si>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</si>
  <si>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</si>
  <si>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</si>
  <si>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</si>
  <si>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</si>
  <si>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</si>
  <si>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</si>
  <si>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</si>
  <si>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</si>
  <si>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</si>
  <si>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</si>
  <si>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</si>
  <si>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</si>
  <si>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</si>
  <si>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</si>
  <si>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</si>
  <si>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</si>
  <si>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</si>
  <si>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</si>
  <si>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</si>
  <si>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</si>
  <si>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</si>
  <si>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</si>
  <si>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</si>
  <si>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</si>
  <si>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</si>
  <si>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</si>
  <si>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</si>
  <si>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</si>
  <si>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</si>
  <si>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</si>
  <si>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</si>
  <si>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</si>
  <si>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</si>
  <si>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</si>
  <si>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</si>
  <si>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</si>
  <si>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</si>
  <si>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</si>
  <si>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</si>
  <si>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</si>
  <si>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</si>
  <si>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</si>
  <si>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</si>
  <si>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</si>
  <si>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</si>
  <si>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</si>
  <si>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</si>
  <si>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</si>
  <si>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</si>
  <si>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</si>
  <si>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</si>
  <si>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</si>
  <si>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</si>
  <si>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</si>
  <si>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</si>
  <si>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</si>
  <si>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</si>
  <si>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</si>
  <si>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</si>
  <si>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</si>
  <si>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</si>
  <si>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</si>
  <si>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</si>
  <si>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</si>
  <si>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</si>
  <si>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</si>
  <si>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</si>
  <si>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</si>
  <si>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</si>
  <si>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</si>
  <si>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</si>
  <si>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</si>
  <si>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</si>
  <si>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</si>
  <si>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</si>
  <si>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</si>
  <si>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</si>
  <si>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</si>
  <si>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</si>
  <si>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</si>
  <si>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</si>
  <si>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</si>
  <si>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</si>
  <si>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</si>
  <si>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</si>
  <si>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</si>
  <si>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</si>
  <si>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</si>
  <si>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</si>
  <si>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</si>
  <si>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</si>
  <si>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</si>
  <si>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</si>
  <si>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</si>
  <si>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</si>
  <si>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</si>
  <si>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</si>
  <si>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</si>
  <si>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</si>
  <si>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</si>
  <si>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</si>
  <si>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</si>
  <si>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</si>
  <si>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</si>
  <si>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</si>
  <si>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</si>
  <si>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</si>
  <si>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</si>
  <si>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</si>
  <si>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</si>
  <si>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</si>
  <si>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</si>
  <si>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</si>
  <si>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</si>
  <si>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</si>
  <si>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</si>
  <si>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</si>
  <si>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</si>
  <si>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</si>
  <si>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</si>
  <si>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</si>
  <si>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</si>
  <si>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</si>
  <si>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</si>
  <si>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</si>
  <si>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</si>
  <si>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</si>
  <si>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</si>
  <si>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</si>
  <si>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</si>
  <si>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</si>
  <si>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</si>
  <si>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</si>
  <si>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</si>
  <si>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</si>
  <si>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</si>
  <si>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</si>
  <si>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</si>
  <si>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</si>
  <si>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</si>
  <si>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</si>
  <si>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</si>
  <si>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</si>
  <si>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</si>
  <si>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</si>
  <si>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</si>
  <si>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</si>
  <si>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</si>
  <si>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</si>
  <si>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</si>
  <si>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</si>
  <si>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</si>
  <si>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</si>
  <si>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</si>
  <si>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</si>
  <si>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</si>
  <si>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</si>
  <si>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</si>
  <si>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</si>
  <si>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</si>
  <si>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</si>
  <si>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</si>
  <si>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</si>
  <si>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</si>
  <si>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</si>
  <si>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HE210A</t>
  </si>
  <si>
    <t>HE137A</t>
  </si>
  <si>
    <t>MSC KYMEA</t>
  </si>
  <si>
    <t xml:space="preserve"> HE138A</t>
  </si>
  <si>
    <t>HE138A</t>
  </si>
  <si>
    <t>EXTRA CALL : PORT KLANG</t>
  </si>
  <si>
    <t>HE139A</t>
  </si>
  <si>
    <t>HE140A</t>
  </si>
  <si>
    <t>HE141A</t>
  </si>
  <si>
    <t>HE142A</t>
  </si>
  <si>
    <t>HE143A</t>
  </si>
  <si>
    <t>HE144A</t>
  </si>
  <si>
    <t>HE145A</t>
  </si>
  <si>
    <t>HE208A</t>
  </si>
  <si>
    <t>HE209A</t>
  </si>
  <si>
    <t>HE211A</t>
  </si>
  <si>
    <t>HE212A</t>
  </si>
  <si>
    <t>HE213A</t>
  </si>
  <si>
    <t>HE214A</t>
  </si>
  <si>
    <t>HE215A</t>
  </si>
  <si>
    <t>HE216A</t>
  </si>
  <si>
    <t>HE217A</t>
  </si>
  <si>
    <t>HE218A</t>
  </si>
  <si>
    <t>HE219A</t>
  </si>
  <si>
    <t>HE220A</t>
  </si>
  <si>
    <t>HE221A</t>
  </si>
  <si>
    <t>HE222A</t>
  </si>
  <si>
    <t>HE223A</t>
  </si>
  <si>
    <t>HE224A</t>
  </si>
  <si>
    <t>HE225A</t>
  </si>
  <si>
    <t>HE226A</t>
  </si>
  <si>
    <t>HE227A</t>
  </si>
  <si>
    <t>HE228A</t>
  </si>
  <si>
    <t>HE229A</t>
  </si>
  <si>
    <t>HE230A</t>
  </si>
  <si>
    <t>HE231A</t>
  </si>
  <si>
    <t>HE232A</t>
  </si>
  <si>
    <t>HE233A</t>
  </si>
  <si>
    <t>HE234A</t>
  </si>
  <si>
    <t>HE235A</t>
  </si>
  <si>
    <t>HE236A</t>
  </si>
  <si>
    <t>HE237A</t>
  </si>
  <si>
    <t>HE238A</t>
  </si>
  <si>
    <t>HE239A</t>
  </si>
  <si>
    <t>HE240A</t>
  </si>
  <si>
    <t>HE241A</t>
  </si>
  <si>
    <t>HE242A</t>
  </si>
  <si>
    <t>HE243A</t>
  </si>
  <si>
    <t>HE244A</t>
  </si>
  <si>
    <t>HE245A</t>
  </si>
  <si>
    <t>HE246A</t>
  </si>
  <si>
    <t>HE247A</t>
  </si>
  <si>
    <t>HE248A</t>
  </si>
  <si>
    <t>HE249A</t>
  </si>
  <si>
    <t>HE250A</t>
  </si>
  <si>
    <t>HE251A</t>
  </si>
  <si>
    <t>HE252A</t>
  </si>
  <si>
    <t>HE301A</t>
  </si>
  <si>
    <t>HE302A</t>
  </si>
  <si>
    <t>HE303A</t>
  </si>
  <si>
    <t>HE304A</t>
  </si>
  <si>
    <t>HE305A</t>
  </si>
  <si>
    <t>HE306A</t>
  </si>
  <si>
    <t>HE307A</t>
  </si>
  <si>
    <t>HE308A</t>
  </si>
  <si>
    <t>HE309A</t>
  </si>
  <si>
    <t>HE310A</t>
  </si>
  <si>
    <t>MSC AGATA II</t>
  </si>
  <si>
    <t>HE311A</t>
  </si>
  <si>
    <t>HE312B</t>
  </si>
  <si>
    <t>HE313A</t>
  </si>
  <si>
    <t>HE314A</t>
  </si>
  <si>
    <t>HE315A</t>
  </si>
  <si>
    <t>HE316A</t>
  </si>
  <si>
    <t>HE317A</t>
  </si>
  <si>
    <t>HE318A</t>
  </si>
  <si>
    <t>HE319A</t>
  </si>
  <si>
    <t>HE320A</t>
  </si>
  <si>
    <t>HE321A</t>
  </si>
  <si>
    <t>HE322A</t>
  </si>
  <si>
    <t xml:space="preserve">MALAYSIA EXPRESS </t>
  </si>
  <si>
    <t>(WED)</t>
  </si>
  <si>
    <t>HF115A</t>
  </si>
  <si>
    <t>ex MSC SOPHIE / TG ATHENA</t>
  </si>
  <si>
    <t>HF116A</t>
  </si>
  <si>
    <t>HF117A</t>
  </si>
  <si>
    <t>HF118A</t>
  </si>
  <si>
    <t>HF119A</t>
  </si>
  <si>
    <t>HF120A</t>
  </si>
  <si>
    <t>HF121A</t>
  </si>
  <si>
    <t>HF122A</t>
  </si>
  <si>
    <t>**MSIA EXP : PORTKLANG WESTPORT // IF LOADING MCC SERVICES THAN WILL BE NORTHPORT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</si>
  <si>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</si>
  <si>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</si>
  <si>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</si>
  <si>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</si>
  <si>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</si>
  <si>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</si>
  <si>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</si>
  <si>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</si>
  <si>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</si>
  <si>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</si>
  <si>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</si>
  <si>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</si>
  <si>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</si>
  <si>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</si>
  <si>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</si>
  <si>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</si>
  <si>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</si>
  <si>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</si>
  <si>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</si>
  <si>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</si>
  <si>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</si>
  <si>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</si>
  <si>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</si>
  <si>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</si>
  <si>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</si>
  <si>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</si>
  <si>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</si>
  <si>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</si>
  <si>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</si>
  <si>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</si>
  <si>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</si>
  <si>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</si>
  <si>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</si>
  <si>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</si>
  <si>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</si>
  <si>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</si>
  <si>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</si>
  <si>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</si>
  <si>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</si>
  <si>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</si>
  <si>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</si>
  <si>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</si>
  <si>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</si>
  <si>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</si>
  <si>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</si>
  <si>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</si>
  <si>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</si>
  <si>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</si>
  <si>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</si>
  <si>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</si>
  <si>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</si>
  <si>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</si>
  <si>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</si>
  <si>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</si>
  <si>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</si>
  <si>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</si>
  <si>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</si>
  <si>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</si>
  <si>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</si>
  <si>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</si>
  <si>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</si>
  <si>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</si>
  <si>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</si>
  <si>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</si>
  <si>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</si>
  <si>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</si>
  <si>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</si>
  <si>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</si>
  <si>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</si>
  <si>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</si>
  <si>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</si>
  <si>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</si>
  <si>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</si>
  <si>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</si>
  <si>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</si>
  <si>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</si>
  <si>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</si>
  <si>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</si>
  <si>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</si>
  <si>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</si>
  <si>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</si>
  <si>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</si>
  <si>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</si>
  <si>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</si>
  <si>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</si>
  <si>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</si>
  <si>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</si>
  <si>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</si>
  <si>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</si>
  <si>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</si>
  <si>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</si>
  <si>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</si>
  <si>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</si>
  <si>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</si>
  <si>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</si>
  <si>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</si>
  <si>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</si>
  <si>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</si>
  <si>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</si>
  <si>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</si>
  <si>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</si>
  <si>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</si>
  <si>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</si>
  <si>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</si>
  <si>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</si>
  <si>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</si>
  <si>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</si>
  <si>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</si>
  <si>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</si>
  <si>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</si>
  <si>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</si>
  <si>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</si>
  <si>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</si>
  <si>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</si>
  <si>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</si>
  <si>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</si>
  <si>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</si>
  <si>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</si>
  <si>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</si>
  <si>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</si>
  <si>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</si>
  <si>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</si>
  <si>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</si>
  <si>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MSC VIVIANA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</si>
  <si>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</si>
  <si>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</si>
  <si>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</si>
  <si>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</si>
  <si>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</si>
  <si>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</si>
  <si>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</si>
  <si>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</si>
  <si>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</si>
  <si>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</si>
  <si>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</si>
  <si>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</si>
  <si>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</si>
  <si>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</si>
  <si>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</si>
  <si>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</si>
  <si>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</si>
  <si>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</si>
  <si>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</si>
  <si>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</si>
  <si>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</si>
  <si>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</si>
  <si>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</si>
  <si>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</si>
  <si>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</si>
  <si>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</si>
  <si>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MSC MIRJAM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</si>
  <si>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</si>
  <si>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</si>
  <si>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</si>
  <si>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</si>
  <si>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</si>
  <si>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</si>
  <si>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</si>
  <si>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</si>
  <si>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</si>
  <si>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</si>
  <si>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</si>
  <si>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</si>
  <si>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</si>
  <si>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</si>
  <si>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</si>
  <si>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</si>
  <si>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</si>
  <si>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</si>
  <si>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</si>
  <si>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</si>
  <si>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</si>
  <si>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</si>
  <si>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</si>
  <si>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</si>
  <si>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</si>
  <si>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</si>
  <si>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</si>
  <si>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</si>
  <si>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</si>
  <si>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</si>
  <si>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</si>
  <si>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</si>
  <si>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</si>
  <si>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</si>
  <si>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</si>
  <si>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</si>
  <si>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</si>
  <si>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</si>
  <si>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</si>
  <si>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</si>
  <si>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</si>
  <si>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</si>
  <si>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</si>
  <si>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</si>
  <si>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</si>
  <si>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</si>
  <si>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</si>
  <si>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</si>
  <si>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</si>
  <si>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</si>
  <si>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</si>
  <si>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</si>
  <si>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</si>
  <si>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</si>
  <si>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</si>
  <si>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</si>
  <si>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</si>
  <si>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</si>
  <si>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</si>
  <si>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</si>
  <si>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</si>
  <si>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</si>
  <si>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</si>
  <si>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</si>
  <si>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 xml:space="preserve">AXEL MAERSK </t>
  </si>
  <si>
    <t>825E</t>
  </si>
  <si>
    <t>826E</t>
  </si>
  <si>
    <t>ADRIAN MAERSK</t>
  </si>
  <si>
    <t>827E</t>
  </si>
  <si>
    <t>MAERSK LIRQUEN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</si>
  <si>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</si>
  <si>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</si>
  <si>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</si>
  <si>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</si>
  <si>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</si>
  <si>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</si>
  <si>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</si>
  <si>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</si>
  <si>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</si>
  <si>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</si>
  <si>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</si>
  <si>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</si>
  <si>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</si>
  <si>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</si>
  <si>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</si>
  <si>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</si>
  <si>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</si>
  <si>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</si>
  <si>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</si>
  <si>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</si>
  <si>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</si>
  <si>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</si>
  <si>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</si>
  <si>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</si>
  <si>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</si>
  <si>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</si>
  <si>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</si>
  <si>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</si>
  <si>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</si>
  <si>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</si>
  <si>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</si>
  <si>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</si>
  <si>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</si>
  <si>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</si>
  <si>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</si>
  <si>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</si>
  <si>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</si>
  <si>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</si>
  <si>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</si>
  <si>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</si>
  <si>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</si>
  <si>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</si>
  <si>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</si>
  <si>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</si>
  <si>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</si>
  <si>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</si>
  <si>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</si>
  <si>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</si>
  <si>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</si>
  <si>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</si>
  <si>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</si>
  <si>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</si>
  <si>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</si>
  <si>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</si>
  <si>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</si>
  <si>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</si>
  <si>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</si>
  <si>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</si>
  <si>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</si>
  <si>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</si>
  <si>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</si>
  <si>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</si>
  <si>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</si>
  <si>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</si>
  <si>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</si>
  <si>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</si>
  <si>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</si>
  <si>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</si>
  <si>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</si>
  <si>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</si>
  <si>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</si>
  <si>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</si>
  <si>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</si>
  <si>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</si>
  <si>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</si>
  <si>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</si>
  <si>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</si>
  <si>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</si>
  <si>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</si>
  <si>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</si>
  <si>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</si>
  <si>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</si>
  <si>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</si>
  <si>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</si>
  <si>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</si>
  <si>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</si>
  <si>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</si>
  <si>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</si>
  <si>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</si>
  <si>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</si>
  <si>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</si>
  <si>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</si>
  <si>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</si>
  <si>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</si>
  <si>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</si>
  <si>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</si>
  <si>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</si>
  <si>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</si>
  <si>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</si>
  <si>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</si>
  <si>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</si>
  <si>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</si>
  <si>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</si>
  <si>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</si>
  <si>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</si>
  <si>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</si>
  <si>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</si>
  <si>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</si>
  <si>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</si>
  <si>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</si>
  <si>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</si>
  <si>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</si>
  <si>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</si>
  <si>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</si>
  <si>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</si>
  <si>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</si>
  <si>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</si>
  <si>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</si>
  <si>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</si>
  <si>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</si>
  <si>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</si>
  <si>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</si>
  <si>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</si>
  <si>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</si>
  <si>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</si>
  <si>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</si>
  <si>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</si>
  <si>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</si>
  <si>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</si>
  <si>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</si>
  <si>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</si>
  <si>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</si>
  <si>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</si>
  <si>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</si>
  <si>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</si>
  <si>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</si>
  <si>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</si>
  <si>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</si>
  <si>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</si>
  <si>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</si>
  <si>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</si>
  <si>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</si>
  <si>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</si>
  <si>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</si>
  <si>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</si>
  <si>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</si>
  <si>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</si>
  <si>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</si>
  <si>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</si>
  <si>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</si>
  <si>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</si>
  <si>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</si>
  <si>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</si>
  <si>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</si>
  <si>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</si>
  <si>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</si>
  <si>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</si>
  <si>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</si>
  <si>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</si>
  <si>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</si>
  <si>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</si>
  <si>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</si>
  <si>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</si>
  <si>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</si>
  <si>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</si>
  <si>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</si>
  <si>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</si>
  <si>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</si>
  <si>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</si>
  <si>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</si>
  <si>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</si>
  <si>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</si>
  <si>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</si>
  <si>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</si>
  <si>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</si>
  <si>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</si>
  <si>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</si>
  <si>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</si>
  <si>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</si>
  <si>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MSC TINA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</si>
  <si>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</si>
  <si>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</si>
  <si>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</si>
  <si>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</si>
  <si>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</si>
  <si>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</si>
  <si>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</si>
  <si>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</si>
  <si>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</si>
  <si>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</si>
  <si>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</si>
  <si>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</si>
  <si>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</si>
  <si>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</si>
  <si>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</si>
  <si>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</si>
  <si>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</si>
  <si>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</si>
  <si>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</si>
  <si>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</si>
  <si>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</si>
  <si>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</si>
  <si>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</si>
  <si>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</si>
  <si>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</si>
  <si>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</si>
  <si>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</si>
  <si>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</si>
  <si>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</si>
  <si>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</si>
  <si>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</si>
  <si>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</si>
  <si>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</si>
  <si>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</si>
  <si>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</si>
  <si>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</si>
  <si>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</si>
  <si>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</si>
  <si>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</si>
  <si>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</si>
  <si>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</si>
  <si>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</si>
  <si>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</si>
  <si>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</si>
  <si>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AM4 - TIGER EASTBOUND</t>
  </si>
  <si>
    <t>TIGER EASTBOUND</t>
  </si>
  <si>
    <t>SHANGHAI                     (YANGSHAN)</t>
  </si>
  <si>
    <t>NINGBO 
(GANGJI)</t>
  </si>
  <si>
    <t>TAICHUNG / KEELUNG 
by feeder from Ningbo</t>
  </si>
  <si>
    <t>HUANGPU 
by barge from Shekou</t>
  </si>
  <si>
    <t>CHONGQING 
(Cuntan Terminal)</t>
  </si>
  <si>
    <t>LIANHUASHAN VIA BARGE FROM SHEKOU</t>
  </si>
  <si>
    <t>XINSHA,HUANGPU VIA SHEKOU</t>
  </si>
  <si>
    <t>CHANGSHU, JIANGSU VIA SHANGHAI</t>
  </si>
  <si>
    <t>WUHAN VIA SHANGHAI</t>
  </si>
  <si>
    <t xml:space="preserve">13 DAYS </t>
  </si>
  <si>
    <t xml:space="preserve">21 DAYS </t>
  </si>
  <si>
    <t xml:space="preserve">15 DAYS </t>
  </si>
  <si>
    <t xml:space="preserve">25 DAYS 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</si>
  <si>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</si>
  <si>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</si>
  <si>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</si>
  <si>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</si>
  <si>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</si>
  <si>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</si>
  <si>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</si>
  <si>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</si>
  <si>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</si>
  <si>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</si>
  <si>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</si>
  <si>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</si>
  <si>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</si>
  <si>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</si>
  <si>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</si>
  <si>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</si>
  <si>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</si>
  <si>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</si>
  <si>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</si>
  <si>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</si>
  <si>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</si>
  <si>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</si>
  <si>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</si>
  <si>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</si>
  <si>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</si>
  <si>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</si>
  <si>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</si>
  <si>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</si>
  <si>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</si>
  <si>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</si>
  <si>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</si>
  <si>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</si>
  <si>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</si>
  <si>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</si>
  <si>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</si>
  <si>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</si>
  <si>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</si>
  <si>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</si>
  <si>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</si>
  <si>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</si>
  <si>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</si>
  <si>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</si>
  <si>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</si>
  <si>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</si>
  <si>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</si>
  <si>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FT438R</t>
  </si>
  <si>
    <t>FT439E</t>
  </si>
  <si>
    <t>FT440E</t>
  </si>
  <si>
    <t>FT441E</t>
  </si>
  <si>
    <t>MSC KILIMANJARO IV / CALI</t>
  </si>
  <si>
    <t xml:space="preserve">AS CALIFORNIA </t>
  </si>
  <si>
    <t>MSC PAOLA / MSC IMMA III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</si>
  <si>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</si>
  <si>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</si>
  <si>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</si>
  <si>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</si>
  <si>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</si>
  <si>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</si>
  <si>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</si>
  <si>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</si>
  <si>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</si>
  <si>
    <t>COR</t>
  </si>
  <si>
    <t>HANSA LANKA / MSC SKY II / HANSA LANKA</t>
  </si>
  <si>
    <t>SQ444A</t>
  </si>
  <si>
    <t>MSC RIONA / MSC IDA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</si>
</sst>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9"/>
      <color theme="0" tint="-0.499984740745262"/>
      <name val="Book Antiqua"/>
      <family val="1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714F"/>
      <name val="Arial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color rgb="FFFF714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b/>
      <sz val="12"/>
      <color rgb="FF222221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1" fillId="0" borderId="0" xfId="1" applyFont="1" applyAlignment="1">
      <alignment horizontal="right" vertical="center"/>
    </xf>
    <xf numFmtId="0" fontId="112" fillId="0" borderId="0" xfId="1" applyFont="1" applyAlignment="1">
      <alignment horizontal="right" vertical="center"/>
    </xf>
    <xf numFmtId="0" fontId="113" fillId="0" borderId="0" xfId="0" applyFont="1" applyAlignment="1">
      <alignment horizontal="right" vertical="center"/>
    </xf>
    <xf numFmtId="0" fontId="114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117" fillId="0" borderId="0" xfId="0" applyFont="1"/>
    <xf numFmtId="0" fontId="118" fillId="0" borderId="0" xfId="0" applyFont="1" applyAlignment="1">
      <alignment horizontal="right" vertical="center"/>
    </xf>
    <xf numFmtId="0" fontId="119" fillId="0" borderId="0" xfId="0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20" fillId="0" borderId="0" xfId="1" applyFont="1" applyAlignment="1">
      <alignment horizontal="right" vertical="center"/>
    </xf>
    <xf numFmtId="0" fontId="120" fillId="0" borderId="0" xfId="1" applyFont="1" applyAlignment="1">
      <alignment horizontal="right" vertical="center" wrapText="1"/>
    </xf>
    <xf numFmtId="0" fontId="121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122" fillId="0" borderId="0" xfId="0" applyFont="1" applyAlignment="1">
      <alignment horizontal="right" vertical="center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3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4" fillId="0" borderId="0" xfId="0" applyFont="1" applyAlignment="1">
      <alignment horizontal="right" vertical="center"/>
    </xf>
    <xf numFmtId="16" fontId="124" fillId="0" borderId="0" xfId="0" applyNumberFormat="1" applyFont="1" applyAlignment="1">
      <alignment horizontal="right" vertical="center"/>
    </xf>
    <xf numFmtId="0" fontId="124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5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5" fillId="31" borderId="1" xfId="0" applyNumberFormat="1" applyFont="1" applyFill="1" applyBorder="1" applyAlignment="1">
      <alignment horizontal="left" vertical="center"/>
    </xf>
    <xf numFmtId="16" fontId="128" fillId="2" borderId="1" xfId="0" applyNumberFormat="1" applyFont="1" applyFill="1" applyBorder="1" applyAlignment="1">
      <alignment horizontal="center" vertical="center"/>
    </xf>
    <xf numFmtId="0" fontId="107" fillId="0" borderId="0" xfId="0" applyFont="1" applyAlignment="1">
      <alignment horizontal="right" vertical="center"/>
    </xf>
    <xf numFmtId="0" fontId="106" fillId="0" borderId="0" xfId="0" applyFont="1" applyAlignment="1">
      <alignment horizontal="right" vertical="center"/>
    </xf>
    <xf numFmtId="0" fontId="130" fillId="0" borderId="0" xfId="1" applyFont="1" applyAlignment="1">
      <alignment horizontal="right" vertical="center"/>
    </xf>
    <xf numFmtId="0" fontId="130" fillId="0" borderId="0" xfId="1" applyFont="1" applyAlignment="1">
      <alignment horizontal="right" vertical="center" wrapText="1"/>
    </xf>
    <xf numFmtId="0" fontId="130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1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2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7" fillId="0" borderId="0" xfId="0" quotePrefix="1" applyFont="1" applyAlignment="1">
      <alignment vertical="center"/>
    </xf>
    <xf numFmtId="0" fontId="127" fillId="0" borderId="0" xfId="0" applyFont="1" applyAlignment="1">
      <alignment vertical="center"/>
    </xf>
    <xf numFmtId="0" fontId="131" fillId="0" borderId="0" xfId="0" applyFont="1" applyAlignment="1">
      <alignment horizontal="center" vertical="center"/>
    </xf>
    <xf numFmtId="0" fontId="133" fillId="0" borderId="2" xfId="0" applyFont="1" applyBorder="1" applyAlignment="1">
      <alignment horizontal="center" vertical="center" wrapText="1"/>
    </xf>
    <xf numFmtId="0" fontId="134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5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9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6" fillId="0" borderId="0" xfId="0" applyFont="1" applyAlignment="1">
      <alignment horizontal="center" vertical="center"/>
    </xf>
    <xf numFmtId="16" fontId="114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53" fillId="0" borderId="0" xfId="0" applyNumberFormat="1" applyFont="1" applyAlignment="1">
      <alignment horizontal="center" vertical="center"/>
    </xf>
    <xf numFmtId="16" fontId="139" fillId="0" borderId="0" xfId="0" applyNumberFormat="1" applyFont="1" applyAlignment="1">
      <alignment horizontal="center" vertical="center"/>
    </xf>
    <xf numFmtId="0" fontId="140" fillId="0" borderId="0" xfId="0" applyFont="1" applyAlignment="1">
      <alignment vertical="center"/>
    </xf>
    <xf numFmtId="16" fontId="141" fillId="0" borderId="0" xfId="0" applyNumberFormat="1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43" fillId="35" borderId="1" xfId="0" applyNumberFormat="1" applyFont="1" applyFill="1" applyBorder="1" applyAlignment="1">
      <alignment horizontal="center" vertical="center"/>
    </xf>
    <xf numFmtId="16" fontId="127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6" borderId="1" xfId="0" applyNumberFormat="1" applyFont="1" applyFill="1" applyBorder="1" applyAlignment="1">
      <alignment horizontal="center" vertical="center"/>
    </xf>
    <xf numFmtId="16" fontId="127" fillId="0" borderId="0" xfId="0" applyNumberFormat="1" applyFont="1" applyAlignment="1">
      <alignment horizontal="center" vertical="center"/>
    </xf>
    <xf numFmtId="0" fontId="144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4" fillId="0" borderId="0" xfId="0" applyFont="1" applyAlignment="1">
      <alignment horizontal="center" vertical="center"/>
    </xf>
    <xf numFmtId="16" fontId="145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0" fontId="127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4" fillId="36" borderId="0" xfId="0" applyNumberFormat="1" applyFont="1" applyFill="1" applyAlignment="1">
      <alignment horizontal="center" vertical="center"/>
    </xf>
    <xf numFmtId="0" fontId="146" fillId="0" borderId="0" xfId="0" applyFont="1" applyAlignment="1">
      <alignment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6" borderId="0" xfId="0" applyNumberFormat="1" applyFont="1" applyFill="1" applyAlignment="1">
      <alignment horizontal="center" vertical="center"/>
    </xf>
    <xf numFmtId="16" fontId="63" fillId="36" borderId="0" xfId="0" applyNumberFormat="1" applyFont="1" applyFill="1" applyAlignment="1">
      <alignment horizontal="center" vertical="center"/>
    </xf>
    <xf numFmtId="16" fontId="116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6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7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4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5" fillId="34" borderId="0" xfId="0" quotePrefix="1" applyFont="1" applyFill="1" applyAlignment="1">
      <alignment horizontal="center" vertical="center"/>
    </xf>
    <xf numFmtId="16" fontId="139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5" fillId="21" borderId="0" xfId="0" quotePrefix="1" applyNumberFormat="1" applyFont="1" applyFill="1" applyAlignment="1">
      <alignment horizontal="center" vertical="center"/>
    </xf>
    <xf numFmtId="0" fontId="147" fillId="0" borderId="0" xfId="0" applyFont="1" applyAlignment="1">
      <alignment horizontal="center" vertical="center" wrapText="1"/>
    </xf>
    <xf numFmtId="0" fontId="147" fillId="0" borderId="0" xfId="0" applyFont="1" applyAlignment="1">
      <alignment vertical="center"/>
    </xf>
    <xf numFmtId="0" fontId="150" fillId="0" borderId="0" xfId="0" applyFont="1" applyAlignment="1">
      <alignment wrapText="1"/>
    </xf>
    <xf numFmtId="0" fontId="151" fillId="0" borderId="0" xfId="0" applyFont="1" applyAlignment="1">
      <alignment vertical="center" wrapText="1"/>
    </xf>
    <xf numFmtId="16" fontId="152" fillId="34" borderId="1" xfId="0" applyNumberFormat="1" applyFont="1" applyFill="1" applyBorder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3" fillId="0" borderId="0" xfId="0" applyFont="1" applyAlignment="1">
      <alignment horizontal="center" vertical="center"/>
    </xf>
    <xf numFmtId="16" fontId="43" fillId="38" borderId="1" xfId="0" applyNumberFormat="1" applyFont="1" applyFill="1" applyBorder="1" applyAlignment="1">
      <alignment horizontal="center" vertical="center"/>
    </xf>
    <xf numFmtId="16" fontId="154" fillId="36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5" fillId="0" borderId="0" xfId="0" applyNumberFormat="1" applyFont="1" applyAlignment="1">
      <alignment vertical="center"/>
    </xf>
    <xf numFmtId="16" fontId="114" fillId="38" borderId="0" xfId="0" applyNumberFormat="1" applyFont="1" applyFill="1" applyAlignment="1">
      <alignment horizontal="center" vertical="center"/>
    </xf>
    <xf numFmtId="16" fontId="4" fillId="38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3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9" borderId="27" xfId="0" applyFont="1" applyFill="1" applyBorder="1" applyAlignment="1">
      <alignment vertical="center" wrapText="1"/>
    </xf>
    <xf numFmtId="0" fontId="82" fillId="39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6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16" fontId="139" fillId="0" borderId="2" xfId="0" applyNumberFormat="1" applyFont="1" applyBorder="1" applyAlignment="1">
      <alignment horizontal="center" vertical="center"/>
    </xf>
    <xf numFmtId="16" fontId="145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8" borderId="1" xfId="0" applyNumberFormat="1" applyFont="1" applyFill="1" applyBorder="1" applyAlignment="1">
      <alignment horizontal="center" vertical="center"/>
    </xf>
    <xf numFmtId="0" fontId="51" fillId="38" borderId="0" xfId="0" applyFont="1" applyFill="1" applyAlignment="1">
      <alignment vertical="center"/>
    </xf>
    <xf numFmtId="16" fontId="60" fillId="38" borderId="1" xfId="0" applyNumberFormat="1" applyFont="1" applyFill="1" applyBorder="1" applyAlignment="1">
      <alignment horizontal="center" vertical="center"/>
    </xf>
    <xf numFmtId="16" fontId="43" fillId="38" borderId="19" xfId="0" applyNumberFormat="1" applyFont="1" applyFill="1" applyBorder="1" applyAlignment="1">
      <alignment horizontal="center" vertical="center"/>
    </xf>
    <xf numFmtId="16" fontId="63" fillId="38" borderId="19" xfId="0" applyNumberFormat="1" applyFont="1" applyFill="1" applyBorder="1" applyAlignment="1">
      <alignment horizontal="center" vertical="center"/>
    </xf>
    <xf numFmtId="0" fontId="82" fillId="39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1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5" fillId="0" borderId="0" xfId="0" quotePrefix="1" applyNumberFormat="1" applyFont="1" applyAlignment="1">
      <alignment horizontal="center" vertical="center"/>
    </xf>
    <xf numFmtId="0" fontId="160" fillId="0" borderId="29" xfId="0" applyFont="1" applyBorder="1" applyAlignment="1">
      <alignment vertical="center"/>
    </xf>
    <xf numFmtId="0" fontId="161" fillId="0" borderId="0" xfId="0" applyFont="1" applyAlignment="1">
      <alignment horizontal="right" vertical="center"/>
    </xf>
    <xf numFmtId="0" fontId="127" fillId="0" borderId="0" xfId="0" applyFont="1" applyAlignment="1">
      <alignment horizontal="right" vertical="center"/>
    </xf>
    <xf numFmtId="16" fontId="127" fillId="0" borderId="1" xfId="0" applyNumberFormat="1" applyFont="1" applyBorder="1" applyAlignment="1">
      <alignment horizontal="center" vertical="center"/>
    </xf>
    <xf numFmtId="17" fontId="149" fillId="0" borderId="0" xfId="0" applyNumberFormat="1" applyFont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8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4" fillId="38" borderId="1" xfId="0" applyNumberFormat="1" applyFont="1" applyFill="1" applyBorder="1" applyAlignment="1">
      <alignment horizontal="center" vertical="center"/>
    </xf>
    <xf numFmtId="16" fontId="162" fillId="0" borderId="1" xfId="0" applyNumberFormat="1" applyFont="1" applyBorder="1" applyAlignment="1">
      <alignment horizontal="left" vertical="center"/>
    </xf>
    <xf numFmtId="16" fontId="145" fillId="31" borderId="1" xfId="0" applyNumberFormat="1" applyFont="1" applyFill="1" applyBorder="1" applyAlignment="1">
      <alignment horizontal="center" vertical="center"/>
    </xf>
    <xf numFmtId="16" fontId="127" fillId="38" borderId="0" xfId="0" applyNumberFormat="1" applyFont="1" applyFill="1" applyAlignment="1">
      <alignment horizontal="center" vertical="center"/>
    </xf>
    <xf numFmtId="16" fontId="134" fillId="38" borderId="0" xfId="0" applyNumberFormat="1" applyFont="1" applyFill="1" applyAlignment="1">
      <alignment horizontal="center" vertical="center"/>
    </xf>
    <xf numFmtId="16" fontId="163" fillId="0" borderId="1" xfId="0" applyNumberFormat="1" applyFont="1" applyBorder="1" applyAlignment="1">
      <alignment horizontal="left" vertical="center"/>
    </xf>
    <xf numFmtId="0" fontId="164" fillId="36" borderId="0" xfId="0" applyFont="1" applyFill="1" applyAlignment="1">
      <alignment vertical="center"/>
    </xf>
    <xf numFmtId="0" fontId="154" fillId="31" borderId="1" xfId="0" applyFont="1" applyFill="1" applyBorder="1" applyAlignment="1">
      <alignment vertical="center"/>
    </xf>
    <xf numFmtId="0" fontId="165" fillId="0" borderId="0" xfId="0" applyFont="1" applyAlignment="1">
      <alignment horizontal="right" vertical="center"/>
    </xf>
    <xf numFmtId="16" fontId="116" fillId="38" borderId="0" xfId="0" applyNumberFormat="1" applyFont="1" applyFill="1" applyAlignment="1">
      <alignment horizontal="center" vertical="center"/>
    </xf>
    <xf numFmtId="0" fontId="162" fillId="0" borderId="1" xfId="0" applyFont="1" applyBorder="1" applyAlignment="1">
      <alignment horizontal="center" vertical="center"/>
    </xf>
    <xf numFmtId="0" fontId="153" fillId="0" borderId="0" xfId="0" applyFont="1" applyAlignment="1">
      <alignment vertical="center"/>
    </xf>
    <xf numFmtId="16" fontId="143" fillId="0" borderId="0" xfId="0" applyNumberFormat="1" applyFont="1" applyAlignment="1">
      <alignment horizontal="center" vertical="center"/>
    </xf>
    <xf numFmtId="16" fontId="127" fillId="36" borderId="0" xfId="0" applyNumberFormat="1" applyFont="1" applyFill="1" applyAlignment="1">
      <alignment horizontal="center" vertical="center"/>
    </xf>
    <xf numFmtId="0" fontId="167" fillId="0" borderId="0" xfId="0" applyFont="1"/>
    <xf numFmtId="0" fontId="154" fillId="0" borderId="1" xfId="0" applyFont="1" applyBorder="1"/>
    <xf numFmtId="0" fontId="168" fillId="0" borderId="1" xfId="0" applyFont="1" applyBorder="1"/>
    <xf numFmtId="0" fontId="149" fillId="0" borderId="0" xfId="0" applyFont="1" applyAlignment="1">
      <alignment horizontal="left" vertical="center"/>
    </xf>
    <xf numFmtId="0" fontId="149" fillId="0" borderId="0" xfId="0" applyFont="1" applyAlignment="1">
      <alignment horizontal="center" vertical="center"/>
    </xf>
    <xf numFmtId="0" fontId="169" fillId="0" borderId="0" xfId="0" applyFont="1" applyAlignment="1">
      <alignment vertical="center"/>
    </xf>
    <xf numFmtId="0" fontId="170" fillId="0" borderId="0" xfId="0" applyFont="1" applyAlignment="1">
      <alignment vertical="center"/>
    </xf>
    <xf numFmtId="0" fontId="168" fillId="0" borderId="0" xfId="0" applyFont="1" applyAlignment="1">
      <alignment horizontal="center"/>
    </xf>
    <xf numFmtId="0" fontId="171" fillId="0" borderId="1" xfId="0" applyFont="1" applyBorder="1"/>
    <xf numFmtId="16" fontId="154" fillId="0" borderId="1" xfId="0" applyNumberFormat="1" applyFont="1" applyBorder="1" applyAlignment="1">
      <alignment horizontal="center" vertical="center"/>
    </xf>
    <xf numFmtId="0" fontId="82" fillId="39" borderId="26" xfId="0" applyFont="1" applyFill="1" applyBorder="1" applyAlignment="1">
      <alignment vertical="center"/>
    </xf>
    <xf numFmtId="16" fontId="172" fillId="38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71" fillId="0" borderId="1" xfId="0" applyNumberFormat="1" applyFont="1" applyBorder="1" applyAlignment="1">
      <alignment horizontal="left" wrapText="1"/>
    </xf>
    <xf numFmtId="16" fontId="126" fillId="0" borderId="0" xfId="0" applyNumberFormat="1" applyFont="1" applyAlignment="1">
      <alignment horizontal="center" vertical="center"/>
    </xf>
    <xf numFmtId="16" fontId="17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6" fillId="0" borderId="1" xfId="0" applyNumberFormat="1" applyFont="1" applyBorder="1" applyAlignment="1">
      <alignment horizontal="left" wrapText="1"/>
    </xf>
    <xf numFmtId="17" fontId="126" fillId="0" borderId="1" xfId="0" applyNumberFormat="1" applyFont="1" applyBorder="1" applyAlignment="1">
      <alignment horizontal="center" vertical="center"/>
    </xf>
    <xf numFmtId="16" fontId="127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4" fillId="0" borderId="1" xfId="0" applyFont="1" applyBorder="1"/>
    <xf numFmtId="0" fontId="174" fillId="0" borderId="1" xfId="0" applyFont="1" applyBorder="1" applyAlignment="1">
      <alignment wrapText="1"/>
    </xf>
    <xf numFmtId="0" fontId="155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5" fillId="0" borderId="0" xfId="0" applyFont="1" applyAlignment="1">
      <alignment horizontal="left" vertical="center" indent="1"/>
    </xf>
    <xf numFmtId="16" fontId="153" fillId="0" borderId="0" xfId="0" applyNumberFormat="1" applyFont="1" applyAlignment="1">
      <alignment vertical="center"/>
    </xf>
    <xf numFmtId="0" fontId="176" fillId="21" borderId="0" xfId="1" applyFont="1" applyFill="1" applyAlignment="1">
      <alignment horizontal="left" vertical="center"/>
    </xf>
    <xf numFmtId="16" fontId="152" fillId="0" borderId="1" xfId="0" applyNumberFormat="1" applyFont="1" applyBorder="1" applyAlignment="1">
      <alignment horizontal="center" vertical="center"/>
    </xf>
    <xf numFmtId="0" fontId="177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8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52" fillId="0" borderId="0" xfId="0" applyNumberFormat="1" applyFont="1" applyAlignment="1">
      <alignment horizontal="center" vertical="center" wrapText="1"/>
    </xf>
    <xf numFmtId="16" fontId="43" fillId="38" borderId="0" xfId="0" applyNumberFormat="1" applyFont="1" applyFill="1" applyAlignment="1">
      <alignment horizontal="center" vertical="center"/>
    </xf>
    <xf numFmtId="0" fontId="52" fillId="38" borderId="1" xfId="0" applyFont="1" applyFill="1" applyBorder="1" applyAlignment="1">
      <alignment horizontal="center" vertical="center" wrapText="1"/>
    </xf>
    <xf numFmtId="0" fontId="52" fillId="38" borderId="1" xfId="0" applyFont="1" applyFill="1" applyBorder="1" applyAlignment="1">
      <alignment horizontal="center" vertical="center"/>
    </xf>
    <xf numFmtId="16" fontId="152" fillId="38" borderId="1" xfId="0" applyNumberFormat="1" applyFont="1" applyFill="1" applyBorder="1" applyAlignment="1">
      <alignment horizontal="center" vertical="center"/>
    </xf>
    <xf numFmtId="16" fontId="134" fillId="0" borderId="0" xfId="0" quotePrefix="1" applyNumberFormat="1" applyFont="1" applyAlignment="1">
      <alignment horizontal="center" vertical="center" wrapText="1"/>
    </xf>
    <xf numFmtId="0" fontId="56" fillId="0" borderId="0" xfId="0" applyFont="1" applyAlignment="1">
      <alignment horizontal="left" vertical="center"/>
    </xf>
    <xf numFmtId="16" fontId="125" fillId="0" borderId="0" xfId="0" applyNumberFormat="1" applyFont="1" applyAlignment="1">
      <alignment horizontal="center" vertical="center"/>
    </xf>
    <xf numFmtId="0" fontId="178" fillId="0" borderId="0" xfId="0" applyFont="1" applyAlignment="1">
      <alignment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horizontal="center" vertical="center"/>
    </xf>
    <xf numFmtId="0" fontId="14" fillId="39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81" fillId="0" borderId="0" xfId="2" applyFont="1" applyAlignment="1" applyProtection="1">
      <alignment horizontal="left" vertical="center"/>
    </xf>
    <xf numFmtId="0" fontId="181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5" fillId="0" borderId="0" xfId="2" applyNumberFormat="1" applyFont="1" applyAlignment="1" applyProtection="1">
      <alignment horizontal="center" vertical="center"/>
    </xf>
    <xf numFmtId="0" fontId="182" fillId="0" borderId="0" xfId="0" applyFont="1" applyAlignment="1">
      <alignment vertical="center"/>
    </xf>
    <xf numFmtId="0" fontId="183" fillId="0" borderId="0" xfId="0" applyFont="1" applyAlignment="1">
      <alignment vertical="center"/>
    </xf>
    <xf numFmtId="0" fontId="64" fillId="0" borderId="0" xfId="0" applyFont="1"/>
    <xf numFmtId="0" fontId="133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8" borderId="1" xfId="0" applyNumberFormat="1" applyFont="1" applyFill="1" applyBorder="1" applyAlignment="1">
      <alignment horizontal="center" vertical="center"/>
    </xf>
    <xf numFmtId="0" fontId="185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7" fillId="0" borderId="0" xfId="0" applyFont="1" applyAlignment="1">
      <alignment horizontal="left" vertical="center"/>
    </xf>
    <xf numFmtId="0" fontId="186" fillId="21" borderId="0" xfId="0" applyFont="1" applyFill="1" applyAlignment="1">
      <alignment horizontal="left" vertical="center"/>
    </xf>
    <xf numFmtId="0" fontId="127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2" fillId="0" borderId="0" xfId="0" applyNumberFormat="1" applyFont="1" applyAlignment="1">
      <alignment horizontal="center" vertical="center" wrapText="1"/>
    </xf>
    <xf numFmtId="0" fontId="187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8" borderId="1" xfId="2" applyNumberFormat="1" applyFont="1" applyFill="1" applyBorder="1" applyAlignment="1" applyProtection="1">
      <alignment horizontal="center" vertical="center"/>
    </xf>
    <xf numFmtId="17" fontId="4" fillId="38" borderId="1" xfId="0" applyNumberFormat="1" applyFont="1" applyFill="1" applyBorder="1" applyAlignment="1">
      <alignment horizontal="center" vertical="center"/>
    </xf>
    <xf numFmtId="16" fontId="188" fillId="0" borderId="0" xfId="0" applyNumberFormat="1" applyFont="1" applyAlignment="1">
      <alignment horizontal="center" vertical="center"/>
    </xf>
    <xf numFmtId="16" fontId="189" fillId="0" borderId="0" xfId="0" applyNumberFormat="1" applyFont="1" applyAlignment="1">
      <alignment horizontal="center" vertical="center"/>
    </xf>
    <xf numFmtId="0" fontId="0" fillId="41" borderId="31" xfId="0" applyFill="1" applyBorder="1" applyAlignment="1">
      <alignment vertical="center"/>
    </xf>
    <xf numFmtId="0" fontId="191" fillId="23" borderId="32" xfId="0" applyFont="1" applyFill="1" applyBorder="1" applyAlignment="1">
      <alignment horizontal="center" vertical="center"/>
    </xf>
    <xf numFmtId="0" fontId="191" fillId="23" borderId="33" xfId="0" applyFont="1" applyFill="1" applyBorder="1" applyAlignment="1">
      <alignment horizontal="center" vertical="center"/>
    </xf>
    <xf numFmtId="0" fontId="192" fillId="40" borderId="5" xfId="8" applyFont="1" applyFill="1" applyBorder="1" applyAlignment="1">
      <alignment vertical="center" wrapText="1"/>
    </xf>
    <xf numFmtId="0" fontId="191" fillId="39" borderId="34" xfId="0" applyFont="1" applyFill="1" applyBorder="1" applyAlignment="1">
      <alignment horizontal="center" vertical="center"/>
    </xf>
    <xf numFmtId="0" fontId="193" fillId="42" borderId="32" xfId="0" applyFont="1" applyFill="1" applyBorder="1" applyAlignment="1">
      <alignment horizontal="center"/>
    </xf>
    <xf numFmtId="0" fontId="193" fillId="42" borderId="35" xfId="0" applyFont="1" applyFill="1" applyBorder="1" applyAlignment="1">
      <alignment horizontal="center"/>
    </xf>
    <xf numFmtId="0" fontId="193" fillId="42" borderId="12" xfId="0" applyFont="1" applyFill="1" applyBorder="1" applyAlignment="1">
      <alignment horizontal="center"/>
    </xf>
    <xf numFmtId="0" fontId="192" fillId="42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4" fillId="42" borderId="36" xfId="0" applyFont="1" applyFill="1" applyBorder="1" applyAlignment="1">
      <alignment horizontal="center"/>
    </xf>
    <xf numFmtId="0" fontId="193" fillId="42" borderId="37" xfId="0" applyFont="1" applyFill="1" applyBorder="1" applyAlignment="1">
      <alignment horizontal="center"/>
    </xf>
    <xf numFmtId="0" fontId="193" fillId="42" borderId="9" xfId="0" applyFont="1" applyFill="1" applyBorder="1" applyAlignment="1">
      <alignment horizontal="center"/>
    </xf>
    <xf numFmtId="0" fontId="192" fillId="42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92" fillId="0" borderId="1" xfId="8" applyFont="1" applyBorder="1" applyAlignment="1">
      <alignment horizontal="center"/>
    </xf>
    <xf numFmtId="0" fontId="192" fillId="43" borderId="1" xfId="8" applyFont="1" applyFill="1" applyBorder="1" applyAlignment="1">
      <alignment horizontal="center"/>
    </xf>
    <xf numFmtId="38" fontId="192" fillId="0" borderId="18" xfId="39" applyNumberFormat="1" applyFont="1" applyBorder="1" applyAlignment="1">
      <alignment horizontal="center"/>
    </xf>
    <xf numFmtId="0" fontId="191" fillId="43" borderId="37" xfId="0" applyFont="1" applyFill="1" applyBorder="1" applyAlignment="1">
      <alignment horizontal="center"/>
    </xf>
    <xf numFmtId="0" fontId="191" fillId="43" borderId="9" xfId="0" applyFont="1" applyFill="1" applyBorder="1" applyAlignment="1">
      <alignment horizontal="center"/>
    </xf>
    <xf numFmtId="0" fontId="194" fillId="43" borderId="36" xfId="0" applyFont="1" applyFill="1" applyBorder="1" applyAlignment="1">
      <alignment horizontal="center"/>
    </xf>
    <xf numFmtId="0" fontId="193" fillId="43" borderId="37" xfId="0" applyFont="1" applyFill="1" applyBorder="1" applyAlignment="1">
      <alignment horizontal="center"/>
    </xf>
    <xf numFmtId="0" fontId="193" fillId="43" borderId="9" xfId="0" applyFont="1" applyFill="1" applyBorder="1" applyAlignment="1">
      <alignment horizontal="center"/>
    </xf>
    <xf numFmtId="38" fontId="192" fillId="42" borderId="18" xfId="39" applyNumberFormat="1" applyFont="1" applyFill="1" applyBorder="1" applyAlignment="1">
      <alignment horizontal="center"/>
    </xf>
    <xf numFmtId="0" fontId="16" fillId="42" borderId="36" xfId="0" applyFont="1" applyFill="1" applyBorder="1" applyAlignment="1">
      <alignment horizontal="center"/>
    </xf>
    <xf numFmtId="0" fontId="193" fillId="42" borderId="38" xfId="0" applyFont="1" applyFill="1" applyBorder="1" applyAlignment="1">
      <alignment horizontal="center"/>
    </xf>
    <xf numFmtId="0" fontId="191" fillId="0" borderId="9" xfId="0" applyFont="1" applyBorder="1" applyAlignment="1">
      <alignment horizontal="center"/>
    </xf>
    <xf numFmtId="0" fontId="194" fillId="42" borderId="28" xfId="0" applyFont="1" applyFill="1" applyBorder="1" applyAlignment="1">
      <alignment horizontal="center"/>
    </xf>
    <xf numFmtId="0" fontId="193" fillId="42" borderId="39" xfId="0" applyFont="1" applyFill="1" applyBorder="1" applyAlignment="1">
      <alignment horizontal="center"/>
    </xf>
    <xf numFmtId="0" fontId="192" fillId="42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3" fillId="42" borderId="26" xfId="0" applyFont="1" applyFill="1" applyBorder="1" applyAlignment="1">
      <alignment horizontal="center"/>
    </xf>
    <xf numFmtId="0" fontId="193" fillId="42" borderId="4" xfId="0" applyFont="1" applyFill="1" applyBorder="1" applyAlignment="1">
      <alignment horizontal="center"/>
    </xf>
    <xf numFmtId="0" fontId="192" fillId="42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92" fillId="0" borderId="5" xfId="8" applyFont="1" applyBorder="1" applyAlignment="1">
      <alignment horizontal="center"/>
    </xf>
    <xf numFmtId="16" fontId="43" fillId="36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6" fillId="21" borderId="0" xfId="0" applyFont="1" applyFill="1" applyAlignment="1">
      <alignment vertical="center"/>
    </xf>
    <xf numFmtId="0" fontId="64" fillId="21" borderId="0" xfId="0" applyFont="1" applyFill="1"/>
    <xf numFmtId="0" fontId="195" fillId="0" borderId="0" xfId="12" applyFont="1"/>
    <xf numFmtId="0" fontId="195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2" fillId="0" borderId="0" xfId="0" applyFont="1" applyAlignment="1">
      <alignment horizontal="center" vertical="center"/>
    </xf>
    <xf numFmtId="0" fontId="159" fillId="0" borderId="0" xfId="0" applyFont="1" applyAlignment="1">
      <alignment vertical="center"/>
    </xf>
    <xf numFmtId="16" fontId="134" fillId="36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4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8" borderId="40" xfId="0" applyNumberFormat="1" applyFont="1" applyFill="1" applyBorder="1" applyAlignment="1">
      <alignment horizontal="center" vertical="center"/>
    </xf>
    <xf numFmtId="0" fontId="127" fillId="0" borderId="0" xfId="1" applyFont="1" applyAlignment="1">
      <alignment horizontal="left" vertical="center"/>
    </xf>
    <xf numFmtId="0" fontId="197" fillId="0" borderId="0" xfId="2" applyFont="1" applyFill="1" applyAlignment="1" applyProtection="1">
      <alignment horizontal="center" vertical="center"/>
    </xf>
    <xf numFmtId="49" fontId="0" fillId="45" borderId="1" xfId="0" applyNumberFormat="1" applyFill="1" applyBorder="1" applyAlignment="1">
      <alignment horizontal="left" wrapText="1"/>
    </xf>
    <xf numFmtId="0" fontId="0" fillId="45" borderId="42" xfId="0" applyFill="1" applyBorder="1" applyAlignment="1">
      <alignment vertical="center"/>
    </xf>
    <xf numFmtId="0" fontId="127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8" fillId="46" borderId="26" xfId="0" applyFont="1" applyFill="1" applyBorder="1" applyAlignment="1">
      <alignment vertical="center" wrapText="1"/>
    </xf>
    <xf numFmtId="0" fontId="198" fillId="46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9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5" fillId="0" borderId="1" xfId="2" applyNumberFormat="1" applyFont="1" applyBorder="1" applyAlignment="1" applyProtection="1">
      <alignment horizontal="left" vertical="center"/>
    </xf>
    <xf numFmtId="16" fontId="201" fillId="0" borderId="1" xfId="0" applyNumberFormat="1" applyFont="1" applyBorder="1" applyAlignment="1">
      <alignment horizontal="center" vertical="center"/>
    </xf>
    <xf numFmtId="0" fontId="202" fillId="0" borderId="0" xfId="2" applyFont="1" applyAlignment="1" applyProtection="1"/>
    <xf numFmtId="0" fontId="180" fillId="0" borderId="0" xfId="0" applyFont="1" applyAlignment="1">
      <alignment vertical="center"/>
    </xf>
    <xf numFmtId="0" fontId="203" fillId="0" borderId="0" xfId="0" applyFont="1" applyAlignment="1">
      <alignment horizontal="right" vertical="center"/>
    </xf>
    <xf numFmtId="0" fontId="204" fillId="0" borderId="0" xfId="2" applyFont="1" applyAlignment="1" applyProtection="1"/>
    <xf numFmtId="0" fontId="205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7" fontId="6" fillId="0" borderId="0" xfId="0" applyNumberFormat="1" applyFont="1" applyAlignment="1">
      <alignment horizontal="left" vertical="center"/>
    </xf>
    <xf numFmtId="16" fontId="167" fillId="38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6" fillId="0" borderId="0" xfId="0" applyNumberFormat="1" applyFont="1" applyAlignment="1">
      <alignment horizontal="center" vertical="center"/>
    </xf>
    <xf numFmtId="16" fontId="200" fillId="0" borderId="1" xfId="0" applyNumberFormat="1" applyFont="1" applyBorder="1" applyAlignment="1">
      <alignment horizontal="left" vertical="center"/>
    </xf>
    <xf numFmtId="16" fontId="147" fillId="0" borderId="0" xfId="0" applyNumberFormat="1" applyFont="1" applyAlignment="1">
      <alignment horizontal="center" vertical="center"/>
    </xf>
    <xf numFmtId="16" fontId="43" fillId="38" borderId="43" xfId="0" applyNumberFormat="1" applyFont="1" applyFill="1" applyBorder="1" applyAlignment="1">
      <alignment horizontal="center" vertical="center"/>
    </xf>
    <xf numFmtId="16" fontId="43" fillId="47" borderId="1" xfId="0" applyNumberFormat="1" applyFont="1" applyFill="1" applyBorder="1" applyAlignment="1">
      <alignment horizontal="center" vertical="center"/>
    </xf>
    <xf numFmtId="0" fontId="0" fillId="47" borderId="1" xfId="0" applyFill="1" applyBorder="1" applyAlignment="1">
      <alignment vertical="center"/>
    </xf>
    <xf numFmtId="16" fontId="52" fillId="47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8" fillId="0" borderId="1" xfId="0" applyNumberFormat="1" applyFont="1" applyBorder="1" applyAlignment="1">
      <alignment horizontal="center" vertical="center"/>
    </xf>
    <xf numFmtId="0" fontId="209" fillId="0" borderId="0" xfId="0" applyFont="1"/>
    <xf numFmtId="16" fontId="129" fillId="0" borderId="0" xfId="0" applyNumberFormat="1" applyFont="1" applyAlignment="1">
      <alignment horizontal="center" vertical="center"/>
    </xf>
    <xf numFmtId="0" fontId="0" fillId="38" borderId="1" xfId="0" applyFill="1" applyBorder="1" applyAlignment="1">
      <alignment vertical="center"/>
    </xf>
    <xf numFmtId="16" fontId="139" fillId="38" borderId="0" xfId="0" applyNumberFormat="1" applyFont="1" applyFill="1" applyAlignment="1">
      <alignment horizontal="center" vertical="center"/>
    </xf>
    <xf numFmtId="16" fontId="154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2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2" fillId="0" borderId="1" xfId="0" applyNumberFormat="1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6" fillId="0" borderId="0" xfId="0" applyNumberFormat="1" applyFont="1" applyAlignment="1">
      <alignment horizontal="center" vertical="center"/>
    </xf>
    <xf numFmtId="0" fontId="211" fillId="0" borderId="0" xfId="7" applyFont="1" applyAlignment="1">
      <alignment vertical="center"/>
    </xf>
    <xf numFmtId="0" fontId="212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6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12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0" fontId="129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2" fillId="0" borderId="1" xfId="0" applyFont="1" applyBorder="1" applyAlignment="1">
      <alignment horizontal="center" vertical="center"/>
    </xf>
    <xf numFmtId="16" fontId="0" fillId="38" borderId="1" xfId="0" applyNumberFormat="1" applyFill="1" applyBorder="1" applyAlignment="1">
      <alignment horizontal="center" vertical="center"/>
    </xf>
    <xf numFmtId="0" fontId="155" fillId="0" borderId="1" xfId="0" applyFont="1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0" fontId="210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5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8" fillId="0" borderId="0" xfId="0" applyNumberFormat="1" applyFont="1" applyAlignment="1">
      <alignment horizontal="center" vertical="center"/>
    </xf>
    <xf numFmtId="16" fontId="155" fillId="0" borderId="0" xfId="0" applyNumberFormat="1" applyFont="1" applyAlignment="1">
      <alignment horizontal="center" vertical="center"/>
    </xf>
    <xf numFmtId="16" fontId="208" fillId="38" borderId="0" xfId="0" applyNumberFormat="1" applyFont="1" applyFill="1" applyAlignment="1">
      <alignment horizontal="center" vertical="center"/>
    </xf>
    <xf numFmtId="0" fontId="210" fillId="0" borderId="49" xfId="0" applyFont="1" applyBorder="1" applyAlignment="1">
      <alignment horizontal="center" vertical="center"/>
    </xf>
    <xf numFmtId="16" fontId="210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8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42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90" fillId="39" borderId="26" xfId="2" applyFont="1" applyFill="1" applyBorder="1" applyAlignment="1" applyProtection="1">
      <alignment horizontal="center" vertical="center"/>
    </xf>
    <xf numFmtId="16" fontId="155" fillId="0" borderId="1" xfId="0" applyNumberFormat="1" applyFont="1" applyBorder="1" applyAlignment="1">
      <alignment horizontal="center" vertical="center"/>
    </xf>
    <xf numFmtId="16" fontId="215" fillId="0" borderId="1" xfId="0" applyNumberFormat="1" applyFont="1" applyBorder="1" applyAlignment="1">
      <alignment horizontal="center" vertical="center"/>
    </xf>
    <xf numFmtId="16" fontId="213" fillId="0" borderId="0" xfId="0" applyNumberFormat="1" applyFont="1" applyAlignment="1">
      <alignment horizontal="center" vertical="center"/>
    </xf>
    <xf numFmtId="16" fontId="213" fillId="0" borderId="1" xfId="0" applyNumberFormat="1" applyFont="1" applyBorder="1" applyAlignment="1">
      <alignment horizontal="center" vertical="center"/>
    </xf>
    <xf numFmtId="16" fontId="0" fillId="47" borderId="1" xfId="0" applyNumberFormat="1" applyFill="1" applyBorder="1" applyAlignment="1">
      <alignment horizontal="center" vertical="center"/>
    </xf>
    <xf numFmtId="16" fontId="64" fillId="47" borderId="1" xfId="0" applyNumberFormat="1" applyFon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8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30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6" fillId="0" borderId="1" xfId="0" applyFont="1" applyBorder="1" applyAlignment="1">
      <alignment horizontal="center" vertical="center"/>
    </xf>
    <xf numFmtId="0" fontId="174" fillId="0" borderId="1" xfId="0" applyFont="1" applyBorder="1" applyAlignment="1">
      <alignment horizontal="center" vertical="center"/>
    </xf>
    <xf numFmtId="49" fontId="196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7" fillId="0" borderId="0" xfId="0" applyFont="1" applyAlignment="1">
      <alignment horizontal="center" vertical="center"/>
    </xf>
    <xf numFmtId="0" fontId="218" fillId="0" borderId="1" xfId="5" applyFont="1" applyBorder="1" applyAlignment="1">
      <alignment horizontal="center" vertical="center"/>
    </xf>
    <xf numFmtId="16" fontId="219" fillId="0" borderId="1" xfId="0" applyNumberFormat="1" applyFont="1" applyBorder="1" applyAlignment="1">
      <alignment horizontal="center" vertical="center"/>
    </xf>
    <xf numFmtId="16" fontId="0" fillId="38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20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8" borderId="30" xfId="0" applyNumberFormat="1" applyFont="1" applyFill="1" applyBorder="1" applyAlignment="1">
      <alignment horizontal="center" vertical="center"/>
    </xf>
    <xf numFmtId="16" fontId="3" fillId="38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3" borderId="30" xfId="0" applyNumberFormat="1" applyFont="1" applyFill="1" applyBorder="1" applyAlignment="1">
      <alignment horizontal="center" vertical="center"/>
    </xf>
    <xf numFmtId="16" fontId="3" fillId="43" borderId="46" xfId="0" applyNumberFormat="1" applyFont="1" applyFill="1" applyBorder="1" applyAlignment="1">
      <alignment horizontal="center" vertical="center"/>
    </xf>
    <xf numFmtId="16" fontId="208" fillId="0" borderId="1" xfId="0" applyNumberFormat="1" applyFont="1" applyBorder="1" applyAlignment="1">
      <alignment horizontal="left" vertical="center"/>
    </xf>
    <xf numFmtId="16" fontId="221" fillId="38" borderId="30" xfId="0" applyNumberFormat="1" applyFont="1" applyFill="1" applyBorder="1" applyAlignment="1">
      <alignment horizontal="center" vertical="center"/>
    </xf>
    <xf numFmtId="16" fontId="210" fillId="38" borderId="46" xfId="0" applyNumberFormat="1" applyFont="1" applyFill="1" applyBorder="1" applyAlignment="1">
      <alignment horizontal="center" vertical="center"/>
    </xf>
    <xf numFmtId="16" fontId="210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8" borderId="40" xfId="0" applyNumberFormat="1" applyFont="1" applyFill="1" applyBorder="1" applyAlignment="1">
      <alignment horizontal="center" vertical="center"/>
    </xf>
    <xf numFmtId="16" fontId="3" fillId="38" borderId="31" xfId="0" applyNumberFormat="1" applyFont="1" applyFill="1" applyBorder="1" applyAlignment="1">
      <alignment horizontal="center" vertical="center"/>
    </xf>
    <xf numFmtId="16" fontId="219" fillId="0" borderId="30" xfId="0" applyNumberFormat="1" applyFont="1" applyBorder="1" applyAlignment="1">
      <alignment horizontal="center" vertical="center"/>
    </xf>
    <xf numFmtId="16" fontId="208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8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20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3" fillId="0" borderId="1" xfId="0" applyNumberFormat="1" applyFont="1" applyBorder="1" applyAlignment="1">
      <alignment horizontal="left" vertical="center"/>
    </xf>
    <xf numFmtId="16" fontId="141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 wrapText="1"/>
    </xf>
    <xf numFmtId="17" fontId="64" fillId="0" borderId="18" xfId="0" applyNumberFormat="1" applyFont="1" applyBorder="1" applyAlignment="1">
      <alignment horizontal="center" vertical="center"/>
    </xf>
    <xf numFmtId="17" fontId="155" fillId="0" borderId="1" xfId="0" applyNumberFormat="1" applyFont="1" applyBorder="1" applyAlignment="1">
      <alignment horizontal="center" vertical="center" wrapText="1"/>
    </xf>
    <xf numFmtId="16" fontId="155" fillId="0" borderId="1" xfId="2" applyNumberFormat="1" applyFont="1" applyBorder="1" applyAlignment="1" applyProtection="1">
      <alignment horizontal="center" vertical="center"/>
    </xf>
    <xf numFmtId="16" fontId="155" fillId="0" borderId="1" xfId="2" applyNumberFormat="1" applyFont="1" applyFill="1" applyBorder="1" applyAlignment="1" applyProtection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 wrapText="1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4" borderId="1" xfId="0" applyNumberFormat="1" applyFont="1" applyFill="1" applyBorder="1" applyAlignment="1">
      <alignment horizontal="left" vertical="center"/>
    </xf>
    <xf numFmtId="16" fontId="3" fillId="44" borderId="1" xfId="0" applyNumberFormat="1" applyFont="1" applyFill="1" applyBorder="1" applyAlignment="1">
      <alignment horizontal="center" vertical="center"/>
    </xf>
    <xf numFmtId="0" fontId="64" fillId="0" borderId="20" xfId="0" applyFont="1" applyBorder="1" applyAlignment="1">
      <alignment horizontal="center" vertical="center" wrapText="1"/>
    </xf>
    <xf numFmtId="16" fontId="64" fillId="0" borderId="20" xfId="0" applyNumberFormat="1" applyFont="1" applyBorder="1" applyAlignment="1">
      <alignment horizontal="center" vertical="center"/>
    </xf>
    <xf numFmtId="16" fontId="3" fillId="0" borderId="20" xfId="0" applyNumberFormat="1" applyFont="1" applyBorder="1" applyAlignment="1">
      <alignment horizontal="center" vertical="center"/>
    </xf>
    <xf numFmtId="16" fontId="3" fillId="38" borderId="20" xfId="0" applyNumberFormat="1" applyFont="1" applyFill="1" applyBorder="1" applyAlignment="1">
      <alignment horizontal="center" vertical="center"/>
    </xf>
    <xf numFmtId="16" fontId="3" fillId="44" borderId="20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141" fillId="38" borderId="1" xfId="0" applyNumberFormat="1" applyFont="1" applyFill="1" applyBorder="1" applyAlignment="1">
      <alignment horizontal="center" vertical="center"/>
    </xf>
    <xf numFmtId="17" fontId="142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4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7" fontId="155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5" fillId="51" borderId="1" xfId="0" applyNumberFormat="1" applyFont="1" applyFill="1" applyBorder="1" applyAlignment="1">
      <alignment horizontal="center" vertical="center"/>
    </xf>
    <xf numFmtId="0" fontId="213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6" fillId="0" borderId="1" xfId="0" applyFont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8" fillId="0" borderId="0" xfId="1" applyFont="1" applyAlignment="1">
      <alignment horizontal="center" vertical="center"/>
    </xf>
    <xf numFmtId="0" fontId="223" fillId="0" borderId="0" xfId="1" applyFont="1" applyAlignment="1">
      <alignment horizontal="center" vertical="center"/>
    </xf>
    <xf numFmtId="0" fontId="130" fillId="44" borderId="0" xfId="1" applyFont="1" applyFill="1" applyAlignment="1">
      <alignment horizontal="center" vertical="center"/>
    </xf>
    <xf numFmtId="0" fontId="136" fillId="0" borderId="0" xfId="1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5" fillId="50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6" fillId="51" borderId="1" xfId="0" applyNumberFormat="1" applyFont="1" applyFill="1" applyBorder="1" applyAlignment="1">
      <alignment horizontal="center" vertical="center"/>
    </xf>
    <xf numFmtId="0" fontId="226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7" fillId="0" borderId="0" xfId="0" applyFont="1" applyAlignment="1">
      <alignment horizontal="center" vertical="center" wrapText="1"/>
    </xf>
    <xf numFmtId="0" fontId="224" fillId="0" borderId="23" xfId="0" applyFont="1" applyBorder="1" applyAlignment="1">
      <alignment horizontal="center" vertical="top"/>
    </xf>
    <xf numFmtId="16" fontId="228" fillId="0" borderId="1" xfId="0" applyNumberFormat="1" applyFont="1" applyBorder="1" applyAlignment="1">
      <alignment horizontal="center" vertical="center"/>
    </xf>
    <xf numFmtId="0" fontId="213" fillId="0" borderId="0" xfId="0" quotePrefix="1" applyFont="1" applyAlignment="1">
      <alignment horizontal="center" vertical="center"/>
    </xf>
    <xf numFmtId="16" fontId="214" fillId="31" borderId="1" xfId="0" applyNumberFormat="1" applyFont="1" applyFill="1" applyBorder="1" applyAlignment="1">
      <alignment horizontal="left" vertical="center"/>
    </xf>
    <xf numFmtId="16" fontId="214" fillId="31" borderId="1" xfId="0" applyNumberFormat="1" applyFont="1" applyFill="1" applyBorder="1" applyAlignment="1">
      <alignment horizontal="center" vertical="center"/>
    </xf>
    <xf numFmtId="16" fontId="0" fillId="31" borderId="1" xfId="0" applyNumberFormat="1" applyFill="1" applyBorder="1" applyAlignment="1">
      <alignment horizontal="center" vertical="center"/>
    </xf>
    <xf numFmtId="16" fontId="0" fillId="31" borderId="0" xfId="0" applyNumberFormat="1" applyFill="1" applyAlignment="1">
      <alignment horizontal="center" vertical="center"/>
    </xf>
    <xf numFmtId="16" fontId="213" fillId="31" borderId="1" xfId="0" applyNumberFormat="1" applyFont="1" applyFill="1" applyBorder="1" applyAlignment="1">
      <alignment horizontal="left" vertical="center"/>
    </xf>
    <xf numFmtId="16" fontId="214" fillId="2" borderId="1" xfId="0" applyNumberFormat="1" applyFont="1" applyFill="1" applyBorder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0" fontId="228" fillId="0" borderId="1" xfId="0" applyFont="1" applyBorder="1" applyAlignment="1">
      <alignment vertical="center"/>
    </xf>
    <xf numFmtId="16" fontId="214" fillId="0" borderId="1" xfId="0" applyNumberFormat="1" applyFont="1" applyBorder="1" applyAlignment="1">
      <alignment horizontal="left" vertical="center"/>
    </xf>
    <xf numFmtId="16" fontId="214" fillId="0" borderId="1" xfId="0" applyNumberFormat="1" applyFont="1" applyBorder="1" applyAlignment="1">
      <alignment horizontal="center" vertical="center"/>
    </xf>
    <xf numFmtId="16" fontId="208" fillId="38" borderId="1" xfId="0" applyNumberFormat="1" applyFont="1" applyFill="1" applyBorder="1" applyAlignment="1">
      <alignment horizontal="center" vertical="center"/>
    </xf>
    <xf numFmtId="16" fontId="228" fillId="38" borderId="1" xfId="0" applyNumberFormat="1" applyFont="1" applyFill="1" applyBorder="1" applyAlignment="1">
      <alignment horizontal="center" vertical="center"/>
    </xf>
    <xf numFmtId="16" fontId="214" fillId="38" borderId="1" xfId="0" applyNumberFormat="1" applyFont="1" applyFill="1" applyBorder="1" applyAlignment="1">
      <alignment horizontal="center" vertical="center"/>
    </xf>
    <xf numFmtId="16" fontId="226" fillId="38" borderId="1" xfId="0" applyNumberFormat="1" applyFont="1" applyFill="1" applyBorder="1" applyAlignment="1">
      <alignment horizontal="center" vertical="center"/>
    </xf>
    <xf numFmtId="16" fontId="214" fillId="0" borderId="19" xfId="0" applyNumberFormat="1" applyFont="1" applyBorder="1" applyAlignment="1">
      <alignment horizontal="left" vertical="center"/>
    </xf>
    <xf numFmtId="16" fontId="214" fillId="0" borderId="19" xfId="0" applyNumberFormat="1" applyFont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16" fontId="214" fillId="0" borderId="30" xfId="0" applyNumberFormat="1" applyFont="1" applyBorder="1" applyAlignment="1">
      <alignment horizontal="center" vertical="center"/>
    </xf>
    <xf numFmtId="16" fontId="0" fillId="0" borderId="30" xfId="0" applyNumberFormat="1" applyBorder="1" applyAlignment="1">
      <alignment horizontal="center" vertical="center"/>
    </xf>
    <xf numFmtId="0" fontId="213" fillId="0" borderId="30" xfId="0" applyFont="1" applyBorder="1" applyAlignment="1">
      <alignment vertical="center"/>
    </xf>
    <xf numFmtId="16" fontId="214" fillId="38" borderId="30" xfId="0" applyNumberFormat="1" applyFont="1" applyFill="1" applyBorder="1" applyAlignment="1">
      <alignment horizontal="center" vertical="center"/>
    </xf>
    <xf numFmtId="16" fontId="0" fillId="38" borderId="30" xfId="0" applyNumberFormat="1" applyFill="1" applyBorder="1" applyAlignment="1">
      <alignment horizontal="center" vertical="center"/>
    </xf>
    <xf numFmtId="0" fontId="142" fillId="0" borderId="30" xfId="0" applyFont="1" applyBorder="1" applyAlignment="1">
      <alignment vertical="center"/>
    </xf>
    <xf numFmtId="0" fontId="155" fillId="0" borderId="0" xfId="0" quotePrefix="1" applyFont="1" applyAlignment="1">
      <alignment horizontal="center" vertical="center" wrapText="1"/>
    </xf>
    <xf numFmtId="0" fontId="0" fillId="47" borderId="30" xfId="0" applyFill="1" applyBorder="1" applyAlignment="1">
      <alignment vertical="center"/>
    </xf>
    <xf numFmtId="16" fontId="214" fillId="47" borderId="30" xfId="0" applyNumberFormat="1" applyFont="1" applyFill="1" applyBorder="1" applyAlignment="1">
      <alignment horizontal="center" vertical="center"/>
    </xf>
    <xf numFmtId="16" fontId="213" fillId="47" borderId="30" xfId="0" applyNumberFormat="1" applyFont="1" applyFill="1" applyBorder="1" applyAlignment="1">
      <alignment horizontal="center" vertical="center"/>
    </xf>
    <xf numFmtId="16" fontId="0" fillId="47" borderId="30" xfId="0" applyNumberFormat="1" applyFill="1" applyBorder="1" applyAlignment="1">
      <alignment horizontal="center" vertical="center"/>
    </xf>
    <xf numFmtId="16" fontId="0" fillId="47" borderId="0" xfId="0" applyNumberFormat="1" applyFill="1" applyAlignment="1">
      <alignment horizontal="center" vertical="center"/>
    </xf>
    <xf numFmtId="0" fontId="0" fillId="47" borderId="40" xfId="0" applyFill="1" applyBorder="1" applyAlignment="1">
      <alignment vertical="center"/>
    </xf>
    <xf numFmtId="16" fontId="214" fillId="47" borderId="40" xfId="0" applyNumberFormat="1" applyFont="1" applyFill="1" applyBorder="1" applyAlignment="1">
      <alignment horizontal="center" vertical="center"/>
    </xf>
    <xf numFmtId="16" fontId="0" fillId="47" borderId="40" xfId="0" applyNumberFormat="1" applyFill="1" applyBorder="1" applyAlignment="1">
      <alignment horizontal="center" vertical="center"/>
    </xf>
    <xf numFmtId="16" fontId="214" fillId="47" borderId="1" xfId="0" applyNumberFormat="1" applyFont="1" applyFill="1" applyBorder="1" applyAlignment="1">
      <alignment horizontal="center" vertical="center"/>
    </xf>
    <xf numFmtId="16" fontId="214" fillId="47" borderId="1" xfId="0" applyNumberFormat="1" applyFont="1" applyFill="1" applyBorder="1" applyAlignment="1">
      <alignment horizontal="left" vertical="center"/>
    </xf>
    <xf numFmtId="16" fontId="224" fillId="47" borderId="1" xfId="0" applyNumberFormat="1" applyFont="1" applyFill="1" applyBorder="1" applyAlignment="1">
      <alignment horizontal="left" vertical="center"/>
    </xf>
    <xf numFmtId="16" fontId="214" fillId="0" borderId="0" xfId="0" applyNumberFormat="1" applyFont="1" applyAlignment="1">
      <alignment horizontal="left" vertical="center"/>
    </xf>
    <xf numFmtId="16" fontId="214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7" fillId="0" borderId="49" xfId="0" applyFont="1" applyBorder="1" applyAlignment="1">
      <alignment horizontal="center" vertical="center"/>
    </xf>
    <xf numFmtId="16" fontId="167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5" fillId="0" borderId="50" xfId="0" applyNumberFormat="1" applyFont="1" applyBorder="1" applyAlignment="1">
      <alignment horizontal="center" vertical="center"/>
    </xf>
    <xf numFmtId="16" fontId="134" fillId="0" borderId="50" xfId="0" applyNumberFormat="1" applyFont="1" applyBorder="1" applyAlignment="1">
      <alignment horizontal="center" vertical="center"/>
    </xf>
    <xf numFmtId="16" fontId="134" fillId="0" borderId="51" xfId="0" applyNumberFormat="1" applyFont="1" applyBorder="1" applyAlignment="1">
      <alignment horizontal="center" vertical="center"/>
    </xf>
    <xf numFmtId="16" fontId="230" fillId="0" borderId="1" xfId="0" applyNumberFormat="1" applyFont="1" applyBorder="1" applyAlignment="1">
      <alignment horizontal="center" vertical="center"/>
    </xf>
    <xf numFmtId="16" fontId="230" fillId="0" borderId="1" xfId="0" applyNumberFormat="1" applyFont="1" applyBorder="1" applyAlignment="1">
      <alignment horizontal="left" vertical="center"/>
    </xf>
    <xf numFmtId="0" fontId="102" fillId="21" borderId="1" xfId="2" applyFont="1" applyFill="1" applyBorder="1" applyAlignment="1" applyProtection="1">
      <alignment horizontal="center" vertical="center" wrapText="1"/>
    </xf>
    <xf numFmtId="0" fontId="231" fillId="0" borderId="1" xfId="2" applyFont="1" applyBorder="1" applyAlignment="1" applyProtection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6" fillId="0" borderId="1" xfId="0" applyFont="1" applyBorder="1" applyAlignment="1">
      <alignment horizontal="center" vertical="center" wrapText="1"/>
    </xf>
    <xf numFmtId="0" fontId="186" fillId="0" borderId="1" xfId="0" applyFont="1" applyBorder="1" applyAlignment="1">
      <alignment horizontal="center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8" borderId="1" xfId="2" applyNumberFormat="1" applyFont="1" applyFill="1" applyBorder="1" applyAlignment="1" applyProtection="1">
      <alignment horizontal="center" vertical="center"/>
    </xf>
    <xf numFmtId="16" fontId="230" fillId="0" borderId="1" xfId="2" applyNumberFormat="1" applyFont="1" applyBorder="1" applyAlignment="1" applyProtection="1">
      <alignment horizontal="left" vertical="center"/>
    </xf>
    <xf numFmtId="16" fontId="230" fillId="0" borderId="1" xfId="2" applyNumberFormat="1" applyFont="1" applyBorder="1" applyAlignment="1" applyProtection="1">
      <alignment horizontal="center" vertical="center"/>
    </xf>
    <xf numFmtId="16" fontId="226" fillId="38" borderId="1" xfId="2" applyNumberFormat="1" applyFont="1" applyFill="1" applyBorder="1" applyAlignment="1" applyProtection="1">
      <alignment horizontal="center" vertical="center"/>
    </xf>
    <xf numFmtId="0" fontId="226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7" fontId="230" fillId="0" borderId="1" xfId="0" applyNumberFormat="1" applyFont="1" applyBorder="1" applyAlignment="1">
      <alignment horizontal="center" vertical="center" wrapText="1"/>
    </xf>
    <xf numFmtId="17" fontId="230" fillId="0" borderId="18" xfId="0" applyNumberFormat="1" applyFont="1" applyBorder="1" applyAlignment="1">
      <alignment horizontal="center" vertical="center"/>
    </xf>
    <xf numFmtId="0" fontId="232" fillId="0" borderId="1" xfId="0" applyFont="1" applyBorder="1" applyAlignment="1">
      <alignment horizontal="center" vertical="center" wrapText="1"/>
    </xf>
    <xf numFmtId="16" fontId="226" fillId="51" borderId="1" xfId="0" applyNumberFormat="1" applyFont="1" applyFill="1" applyBorder="1" applyAlignment="1">
      <alignment horizontal="left" vertical="center"/>
    </xf>
    <xf numFmtId="0" fontId="221" fillId="0" borderId="1" xfId="0" applyFont="1" applyBorder="1" applyAlignment="1">
      <alignment horizontal="center" vertical="center"/>
    </xf>
    <xf numFmtId="16" fontId="221" fillId="0" borderId="1" xfId="0" applyNumberFormat="1" applyFont="1" applyBorder="1" applyAlignment="1">
      <alignment horizontal="center" vertical="center"/>
    </xf>
    <xf numFmtId="16" fontId="226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4" fillId="0" borderId="1" xfId="2" applyFont="1" applyBorder="1" applyAlignment="1" applyProtection="1">
      <alignment horizontal="center" vertical="center"/>
    </xf>
    <xf numFmtId="0" fontId="19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4" fillId="0" borderId="1" xfId="0" applyFont="1" applyBorder="1" applyAlignment="1">
      <alignment horizontal="center" vertical="center"/>
    </xf>
    <xf numFmtId="0" fontId="234" fillId="0" borderId="1" xfId="0" applyFont="1" applyBorder="1" applyAlignment="1">
      <alignment horizontal="center" vertical="center" wrapText="1"/>
    </xf>
    <xf numFmtId="0" fontId="45" fillId="0" borderId="15" xfId="2" applyFont="1" applyBorder="1" applyAlignment="1" applyProtection="1">
      <alignment horizontal="center" vertical="center" wrapText="1"/>
    </xf>
    <xf numFmtId="0" fontId="186" fillId="0" borderId="18" xfId="0" applyFon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235" fillId="0" borderId="1" xfId="0" applyFont="1" applyBorder="1" applyAlignment="1">
      <alignment horizontal="center" vertical="center"/>
    </xf>
    <xf numFmtId="0" fontId="236" fillId="0" borderId="0" xfId="2" applyFont="1" applyFill="1" applyAlignment="1" applyProtection="1"/>
    <xf numFmtId="0" fontId="202" fillId="0" borderId="0" xfId="2" applyFont="1" applyFill="1" applyAlignment="1" applyProtection="1"/>
    <xf numFmtId="0" fontId="237" fillId="0" borderId="0" xfId="2" applyFont="1" applyFill="1" applyAlignment="1" applyProtection="1"/>
    <xf numFmtId="0" fontId="102" fillId="52" borderId="1" xfId="2" applyFont="1" applyFill="1" applyBorder="1" applyAlignment="1" applyProtection="1">
      <alignment horizontal="center" vertical="center" wrapText="1"/>
    </xf>
    <xf numFmtId="0" fontId="239" fillId="0" borderId="0" xfId="0" applyFont="1" applyAlignment="1">
      <alignment vertical="center"/>
    </xf>
    <xf numFmtId="0" fontId="233" fillId="0" borderId="0" xfId="0" applyFont="1" applyAlignment="1">
      <alignment vertical="center"/>
    </xf>
    <xf numFmtId="0" fontId="240" fillId="0" borderId="0" xfId="2" applyFont="1" applyFill="1" applyAlignment="1" applyProtection="1">
      <alignment horizontal="center" vertical="center"/>
    </xf>
    <xf numFmtId="0" fontId="241" fillId="0" borderId="0" xfId="0" applyFont="1" applyAlignment="1">
      <alignment horizontal="left" vertical="center" indent="1"/>
    </xf>
    <xf numFmtId="16" fontId="242" fillId="0" borderId="0" xfId="0" applyNumberFormat="1" applyFont="1" applyAlignment="1">
      <alignment vertical="center"/>
    </xf>
    <xf numFmtId="0" fontId="242" fillId="0" borderId="0" xfId="0" applyFont="1" applyAlignment="1">
      <alignment vertical="center"/>
    </xf>
    <xf numFmtId="0" fontId="226" fillId="51" borderId="1" xfId="0" applyFont="1" applyFill="1" applyBorder="1" applyAlignment="1">
      <alignment horizontal="center" vertical="center"/>
    </xf>
    <xf numFmtId="17" fontId="230" fillId="0" borderId="1" xfId="0" applyNumberFormat="1" applyFont="1" applyBorder="1" applyAlignment="1">
      <alignment horizontal="center" vertical="center"/>
    </xf>
    <xf numFmtId="0" fontId="187" fillId="0" borderId="0" xfId="0" applyFont="1" applyAlignment="1">
      <alignment horizontal="left" vertical="center"/>
    </xf>
    <xf numFmtId="16" fontId="226" fillId="0" borderId="0" xfId="0" applyNumberFormat="1" applyFont="1" applyAlignment="1">
      <alignment horizontal="center" vertical="center"/>
    </xf>
    <xf numFmtId="16" fontId="230" fillId="2" borderId="1" xfId="0" applyNumberFormat="1" applyFont="1" applyFill="1" applyBorder="1" applyAlignment="1">
      <alignment horizontal="center" vertical="center"/>
    </xf>
    <xf numFmtId="0" fontId="65" fillId="45" borderId="1" xfId="0" applyFont="1" applyFill="1" applyBorder="1" applyAlignment="1">
      <alignment horizontal="center" vertical="center"/>
    </xf>
    <xf numFmtId="0" fontId="64" fillId="45" borderId="1" xfId="0" applyFont="1" applyFill="1" applyBorder="1" applyAlignment="1">
      <alignment horizontal="center" vertical="center" wrapText="1"/>
    </xf>
    <xf numFmtId="0" fontId="64" fillId="45" borderId="18" xfId="0" applyFont="1" applyFill="1" applyBorder="1" applyAlignment="1">
      <alignment horizontal="center" vertical="center"/>
    </xf>
    <xf numFmtId="0" fontId="64" fillId="45" borderId="19" xfId="0" applyFont="1" applyFill="1" applyBorder="1" applyAlignment="1">
      <alignment horizontal="center" vertical="center"/>
    </xf>
    <xf numFmtId="0" fontId="64" fillId="45" borderId="1" xfId="0" applyFont="1" applyFill="1" applyBorder="1" applyAlignment="1">
      <alignment horizontal="center" vertical="center"/>
    </xf>
    <xf numFmtId="0" fontId="64" fillId="45" borderId="20" xfId="0" applyFont="1" applyFill="1" applyBorder="1" applyAlignment="1">
      <alignment horizontal="center" vertical="center"/>
    </xf>
    <xf numFmtId="16" fontId="225" fillId="0" borderId="0" xfId="0" applyNumberFormat="1" applyFont="1" applyAlignment="1">
      <alignment horizontal="center" vertical="center"/>
    </xf>
    <xf numFmtId="16" fontId="215" fillId="0" borderId="0" xfId="0" applyNumberFormat="1" applyFont="1" applyAlignment="1">
      <alignment horizontal="center" vertical="center"/>
    </xf>
    <xf numFmtId="0" fontId="237" fillId="51" borderId="1" xfId="2" applyFont="1" applyFill="1" applyBorder="1" applyAlignment="1" applyProtection="1">
      <alignment horizontal="center" vertical="center"/>
    </xf>
    <xf numFmtId="0" fontId="243" fillId="0" borderId="0" xfId="2" applyFont="1" applyAlignment="1" applyProtection="1"/>
    <xf numFmtId="0" fontId="65" fillId="45" borderId="19" xfId="0" applyFont="1" applyFill="1" applyBorder="1" applyAlignment="1">
      <alignment horizontal="center" vertical="center" wrapText="1"/>
    </xf>
    <xf numFmtId="16" fontId="64" fillId="45" borderId="1" xfId="0" applyNumberFormat="1" applyFont="1" applyFill="1" applyBorder="1" applyAlignment="1">
      <alignment horizontal="center" vertical="center"/>
    </xf>
    <xf numFmtId="16" fontId="65" fillId="45" borderId="19" xfId="0" applyNumberFormat="1" applyFont="1" applyFill="1" applyBorder="1" applyAlignment="1">
      <alignment horizontal="center" vertical="center"/>
    </xf>
    <xf numFmtId="0" fontId="226" fillId="43" borderId="0" xfId="2" applyFont="1" applyFill="1" applyAlignment="1" applyProtection="1">
      <alignment horizontal="center" vertical="center" wrapText="1"/>
    </xf>
    <xf numFmtId="16" fontId="3" fillId="53" borderId="1" xfId="0" applyNumberFormat="1" applyFont="1" applyFill="1" applyBorder="1" applyAlignment="1">
      <alignment horizontal="center" vertical="center"/>
    </xf>
    <xf numFmtId="17" fontId="0" fillId="53" borderId="1" xfId="0" applyNumberFormat="1" applyFill="1" applyBorder="1" applyAlignment="1">
      <alignment horizontal="center" vertical="center"/>
    </xf>
    <xf numFmtId="16" fontId="0" fillId="53" borderId="1" xfId="0" applyNumberFormat="1" applyFill="1" applyBorder="1" applyAlignment="1">
      <alignment horizontal="center" vertical="center"/>
    </xf>
    <xf numFmtId="0" fontId="190" fillId="24" borderId="26" xfId="2" applyFont="1" applyFill="1" applyBorder="1" applyAlignment="1" applyProtection="1">
      <alignment horizontal="center" vertical="center"/>
    </xf>
    <xf numFmtId="0" fontId="226" fillId="0" borderId="0" xfId="0" applyFont="1" applyAlignment="1">
      <alignment vertical="center"/>
    </xf>
    <xf numFmtId="0" fontId="64" fillId="45" borderId="30" xfId="0" applyFont="1" applyFill="1" applyBorder="1" applyAlignment="1">
      <alignment horizontal="center" vertical="center" wrapText="1"/>
    </xf>
    <xf numFmtId="0" fontId="64" fillId="45" borderId="15" xfId="0" applyFont="1" applyFill="1" applyBorder="1" applyAlignment="1">
      <alignment horizontal="center" vertical="center"/>
    </xf>
    <xf numFmtId="16" fontId="65" fillId="45" borderId="47" xfId="0" applyNumberFormat="1" applyFont="1" applyFill="1" applyBorder="1" applyAlignment="1">
      <alignment horizontal="center" vertical="center"/>
    </xf>
    <xf numFmtId="16" fontId="65" fillId="45" borderId="48" xfId="0" applyNumberFormat="1" applyFont="1" applyFill="1" applyBorder="1" applyAlignment="1">
      <alignment horizontal="center" vertical="center"/>
    </xf>
    <xf numFmtId="16" fontId="3" fillId="53" borderId="30" xfId="0" applyNumberFormat="1" applyFont="1" applyFill="1" applyBorder="1" applyAlignment="1">
      <alignment horizontal="center" vertical="center"/>
    </xf>
    <xf numFmtId="16" fontId="0" fillId="53" borderId="1" xfId="0" applyNumberFormat="1" applyFill="1" applyBorder="1" applyAlignment="1">
      <alignment horizontal="left" vertical="center"/>
    </xf>
    <xf numFmtId="16" fontId="155" fillId="51" borderId="1" xfId="0" applyNumberFormat="1" applyFont="1" applyFill="1" applyBorder="1" applyAlignment="1">
      <alignment horizontal="center" vertical="center"/>
    </xf>
    <xf numFmtId="16" fontId="0" fillId="53" borderId="30" xfId="0" applyNumberFormat="1" applyFill="1" applyBorder="1" applyAlignment="1">
      <alignment horizontal="center" vertical="center"/>
    </xf>
    <xf numFmtId="16" fontId="65" fillId="45" borderId="1" xfId="0" applyNumberFormat="1" applyFont="1" applyFill="1" applyBorder="1" applyAlignment="1">
      <alignment horizontal="center" vertical="center"/>
    </xf>
    <xf numFmtId="0" fontId="3" fillId="53" borderId="45" xfId="0" applyFont="1" applyFill="1" applyBorder="1" applyAlignment="1">
      <alignment vertical="center"/>
    </xf>
    <xf numFmtId="0" fontId="0" fillId="53" borderId="45" xfId="0" applyFill="1" applyBorder="1" applyAlignment="1">
      <alignment vertical="center"/>
    </xf>
    <xf numFmtId="0" fontId="64" fillId="45" borderId="1" xfId="2" applyFont="1" applyFill="1" applyBorder="1" applyAlignment="1" applyProtection="1">
      <alignment horizontal="center" vertical="center"/>
    </xf>
    <xf numFmtId="0" fontId="64" fillId="45" borderId="18" xfId="2" applyFont="1" applyFill="1" applyBorder="1" applyAlignment="1" applyProtection="1">
      <alignment horizontal="center" vertical="center"/>
    </xf>
    <xf numFmtId="0" fontId="65" fillId="45" borderId="1" xfId="2" applyFont="1" applyFill="1" applyBorder="1" applyAlignment="1" applyProtection="1">
      <alignment horizontal="center" vertical="center"/>
    </xf>
    <xf numFmtId="0" fontId="65" fillId="45" borderId="18" xfId="2" applyFont="1" applyFill="1" applyBorder="1" applyAlignment="1" applyProtection="1">
      <alignment horizontal="center" vertical="center"/>
    </xf>
    <xf numFmtId="16" fontId="226" fillId="51" borderId="1" xfId="2" applyNumberFormat="1" applyFont="1" applyFill="1" applyBorder="1" applyAlignment="1" applyProtection="1">
      <alignment horizontal="center" vertical="center"/>
    </xf>
    <xf numFmtId="16" fontId="3" fillId="53" borderId="1" xfId="2" applyNumberFormat="1" applyFont="1" applyFill="1" applyBorder="1" applyAlignment="1" applyProtection="1">
      <alignment horizontal="left" vertical="center"/>
    </xf>
    <xf numFmtId="16" fontId="3" fillId="53" borderId="1" xfId="2" applyNumberFormat="1" applyFont="1" applyFill="1" applyBorder="1" applyAlignment="1" applyProtection="1">
      <alignment horizontal="center" vertical="center"/>
    </xf>
    <xf numFmtId="16" fontId="226" fillId="51" borderId="1" xfId="2" applyNumberFormat="1" applyFont="1" applyFill="1" applyBorder="1" applyAlignment="1" applyProtection="1">
      <alignment horizontal="left" vertical="center"/>
    </xf>
    <xf numFmtId="0" fontId="0" fillId="53" borderId="1" xfId="0" applyFill="1" applyBorder="1" applyAlignment="1">
      <alignment horizontal="center" vertical="center"/>
    </xf>
    <xf numFmtId="0" fontId="65" fillId="45" borderId="20" xfId="0" applyFont="1" applyFill="1" applyBorder="1" applyAlignment="1">
      <alignment horizontal="center" vertical="center"/>
    </xf>
    <xf numFmtId="16" fontId="65" fillId="45" borderId="15" xfId="0" applyNumberFormat="1" applyFont="1" applyFill="1" applyBorder="1" applyAlignment="1">
      <alignment horizontal="center" vertical="center"/>
    </xf>
    <xf numFmtId="0" fontId="0" fillId="53" borderId="45" xfId="0" applyFill="1" applyBorder="1" applyAlignment="1">
      <alignment horizontal="center" vertical="center"/>
    </xf>
    <xf numFmtId="16" fontId="0" fillId="53" borderId="1" xfId="2" applyNumberFormat="1" applyFont="1" applyFill="1" applyBorder="1" applyAlignment="1" applyProtection="1">
      <alignment horizontal="center" vertical="center"/>
    </xf>
    <xf numFmtId="0" fontId="231" fillId="24" borderId="26" xfId="2" applyFont="1" applyFill="1" applyBorder="1" applyAlignment="1" applyProtection="1">
      <alignment horizontal="center" vertical="center"/>
    </xf>
    <xf numFmtId="17" fontId="0" fillId="53" borderId="1" xfId="0" applyNumberFormat="1" applyFill="1" applyBorder="1" applyAlignment="1">
      <alignment horizontal="center" vertical="center" wrapText="1"/>
    </xf>
    <xf numFmtId="17" fontId="0" fillId="53" borderId="18" xfId="0" applyNumberFormat="1" applyFill="1" applyBorder="1" applyAlignment="1">
      <alignment horizontal="center" vertical="center"/>
    </xf>
    <xf numFmtId="0" fontId="237" fillId="40" borderId="1" xfId="2" applyFont="1" applyFill="1" applyBorder="1" applyAlignment="1" applyProtection="1">
      <alignment horizontal="center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52" fillId="45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44" fillId="0" borderId="0" xfId="0" applyFont="1" applyAlignment="1">
      <alignment vertical="center"/>
    </xf>
    <xf numFmtId="0" fontId="65" fillId="45" borderId="1" xfId="0" applyFont="1" applyFill="1" applyBorder="1" applyAlignment="1">
      <alignment horizontal="center" vertical="center" wrapText="1"/>
    </xf>
    <xf numFmtId="0" fontId="163" fillId="0" borderId="0" xfId="0" applyFont="1" applyAlignment="1">
      <alignment vertical="center"/>
    </xf>
    <xf numFmtId="0" fontId="0" fillId="43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64" fillId="0" borderId="1" xfId="0" applyNumberFormat="1" applyFont="1" applyBorder="1" applyAlignment="1">
      <alignment horizontal="center" vertical="center" wrapText="1"/>
    </xf>
    <xf numFmtId="16" fontId="0" fillId="43" borderId="1" xfId="0" applyNumberFormat="1" applyFill="1" applyBorder="1" applyAlignment="1">
      <alignment horizontal="center" vertical="center"/>
    </xf>
    <xf numFmtId="16" fontId="64" fillId="43" borderId="1" xfId="0" applyNumberFormat="1" applyFont="1" applyFill="1" applyBorder="1" applyAlignment="1">
      <alignment horizontal="center" vertical="center"/>
    </xf>
    <xf numFmtId="16" fontId="64" fillId="43" borderId="0" xfId="0" applyNumberFormat="1" applyFont="1" applyFill="1" applyAlignment="1">
      <alignment horizontal="center" vertical="center"/>
    </xf>
    <xf numFmtId="16" fontId="155" fillId="43" borderId="0" xfId="0" applyNumberFormat="1" applyFont="1" applyFill="1" applyAlignment="1">
      <alignment horizontal="center" vertical="center"/>
    </xf>
    <xf numFmtId="16" fontId="0" fillId="0" borderId="20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 wrapText="1"/>
    </xf>
    <xf numFmtId="0" fontId="0" fillId="53" borderId="1" xfId="0" applyFill="1" applyBorder="1" applyAlignment="1">
      <alignment vertical="center"/>
    </xf>
    <xf numFmtId="16" fontId="64" fillId="45" borderId="20" xfId="0" applyNumberFormat="1" applyFont="1" applyFill="1" applyBorder="1" applyAlignment="1">
      <alignment horizontal="center" vertical="center" wrapText="1"/>
    </xf>
    <xf numFmtId="16" fontId="65" fillId="45" borderId="1" xfId="0" applyNumberFormat="1" applyFont="1" applyFill="1" applyBorder="1" applyAlignment="1">
      <alignment horizontal="center" vertical="center" wrapText="1"/>
    </xf>
    <xf numFmtId="16" fontId="65" fillId="45" borderId="20" xfId="0" applyNumberFormat="1" applyFont="1" applyFill="1" applyBorder="1" applyAlignment="1">
      <alignment horizontal="center" vertical="center" wrapText="1"/>
    </xf>
    <xf numFmtId="16" fontId="0" fillId="53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5" borderId="19" xfId="0" applyFont="1" applyFill="1" applyBorder="1" applyAlignment="1">
      <alignment horizontal="center" vertical="center"/>
    </xf>
    <xf numFmtId="16" fontId="214" fillId="53" borderId="1" xfId="0" applyNumberFormat="1" applyFont="1" applyFill="1" applyBorder="1" applyAlignment="1">
      <alignment horizontal="left" vertical="center"/>
    </xf>
    <xf numFmtId="16" fontId="214" fillId="53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3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6" borderId="1" xfId="0" applyNumberFormat="1" applyFill="1" applyBorder="1" applyAlignment="1">
      <alignment horizontal="center" vertical="center"/>
    </xf>
    <xf numFmtId="16" fontId="155" fillId="36" borderId="1" xfId="0" applyNumberFormat="1" applyFont="1" applyFill="1" applyBorder="1" applyAlignment="1">
      <alignment horizontal="center" vertical="center"/>
    </xf>
    <xf numFmtId="16" fontId="221" fillId="38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5" fillId="38" borderId="1" xfId="0" applyNumberFormat="1" applyFont="1" applyFill="1" applyBorder="1" applyAlignment="1">
      <alignment horizontal="center" vertical="center"/>
    </xf>
    <xf numFmtId="0" fontId="213" fillId="0" borderId="0" xfId="0" applyFont="1" applyAlignment="1">
      <alignment vertical="center"/>
    </xf>
    <xf numFmtId="16" fontId="245" fillId="47" borderId="1" xfId="0" applyNumberFormat="1" applyFont="1" applyFill="1" applyBorder="1" applyAlignment="1">
      <alignment horizontal="center" vertical="center"/>
    </xf>
    <xf numFmtId="16" fontId="245" fillId="47" borderId="19" xfId="0" applyNumberFormat="1" applyFont="1" applyFill="1" applyBorder="1" applyAlignment="1">
      <alignment horizontal="center" vertical="center"/>
    </xf>
    <xf numFmtId="16" fontId="245" fillId="0" borderId="1" xfId="0" applyNumberFormat="1" applyFont="1" applyBorder="1" applyAlignment="1">
      <alignment horizontal="center" vertical="center"/>
    </xf>
    <xf numFmtId="0" fontId="219" fillId="49" borderId="0" xfId="0" applyFont="1" applyFill="1" applyAlignment="1">
      <alignment horizontal="center" vertical="center"/>
    </xf>
    <xf numFmtId="16" fontId="245" fillId="2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vertical="center"/>
    </xf>
    <xf numFmtId="0" fontId="226" fillId="51" borderId="1" xfId="0" applyFont="1" applyFill="1" applyBorder="1" applyAlignment="1">
      <alignment vertical="center"/>
    </xf>
    <xf numFmtId="16" fontId="245" fillId="53" borderId="1" xfId="0" applyNumberFormat="1" applyFont="1" applyFill="1" applyBorder="1" applyAlignment="1">
      <alignment horizontal="center" vertical="center"/>
    </xf>
    <xf numFmtId="16" fontId="226" fillId="51" borderId="20" xfId="2" applyNumberFormat="1" applyFont="1" applyFill="1" applyBorder="1" applyAlignment="1" applyProtection="1">
      <alignment horizontal="center" vertical="center"/>
    </xf>
    <xf numFmtId="17" fontId="225" fillId="53" borderId="1" xfId="0" applyNumberFormat="1" applyFont="1" applyFill="1" applyBorder="1" applyAlignment="1">
      <alignment horizontal="center" vertical="center"/>
    </xf>
    <xf numFmtId="16" fontId="225" fillId="53" borderId="1" xfId="0" applyNumberFormat="1" applyFont="1" applyFill="1" applyBorder="1" applyAlignment="1">
      <alignment horizontal="center" vertical="center"/>
    </xf>
    <xf numFmtId="0" fontId="226" fillId="51" borderId="45" xfId="0" applyFont="1" applyFill="1" applyBorder="1" applyAlignment="1">
      <alignment horizontal="center" vertical="center"/>
    </xf>
    <xf numFmtId="0" fontId="246" fillId="0" borderId="0" xfId="0" applyFont="1" applyAlignment="1">
      <alignment horizontal="center" vertical="center"/>
    </xf>
    <xf numFmtId="0" fontId="246" fillId="0" borderId="0" xfId="1" applyFont="1" applyAlignment="1">
      <alignment horizontal="center" vertical="center"/>
    </xf>
    <xf numFmtId="17" fontId="225" fillId="53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237" fillId="0" borderId="59" xfId="2" applyFont="1" applyFill="1" applyBorder="1" applyAlignment="1" applyProtection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6" fillId="51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6" fillId="51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9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6" fillId="51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5" borderId="19" xfId="0" applyFont="1" applyFill="1" applyBorder="1" applyAlignment="1">
      <alignment horizontal="center" vertical="center"/>
    </xf>
    <xf numFmtId="0" fontId="64" fillId="45" borderId="19" xfId="0" applyFont="1" applyFill="1" applyBorder="1" applyAlignment="1">
      <alignment horizontal="center" vertical="center" wrapText="1"/>
    </xf>
    <xf numFmtId="16" fontId="64" fillId="45" borderId="19" xfId="0" applyNumberFormat="1" applyFont="1" applyFill="1" applyBorder="1" applyAlignment="1">
      <alignment horizontal="center" vertical="center"/>
    </xf>
    <xf numFmtId="16" fontId="64" fillId="45" borderId="19" xfId="0" applyNumberFormat="1" applyFont="1" applyFill="1" applyBorder="1" applyAlignment="1">
      <alignment horizontal="center" vertical="center" wrapText="1"/>
    </xf>
    <xf numFmtId="0" fontId="64" fillId="45" borderId="19" xfId="2" applyFont="1" applyFill="1" applyBorder="1" applyAlignment="1" applyProtection="1">
      <alignment horizontal="center" vertical="center"/>
    </xf>
    <xf numFmtId="0" fontId="174" fillId="2" borderId="1" xfId="0" applyFont="1" applyFill="1" applyBorder="1" applyAlignment="1">
      <alignment horizontal="center" vertical="center"/>
    </xf>
    <xf numFmtId="0" fontId="64" fillId="45" borderId="19" xfId="0" applyFont="1" applyFill="1" applyBorder="1" applyAlignment="1">
      <alignment vertical="center"/>
    </xf>
    <xf numFmtId="0" fontId="226" fillId="51" borderId="45" xfId="0" applyFont="1" applyFill="1" applyBorder="1" applyAlignment="1">
      <alignment vertical="center"/>
    </xf>
    <xf numFmtId="16" fontId="64" fillId="45" borderId="19" xfId="0" applyNumberFormat="1" applyFont="1" applyFill="1" applyBorder="1" applyAlignment="1">
      <alignment vertical="center"/>
    </xf>
    <xf numFmtId="17" fontId="226" fillId="0" borderId="0" xfId="0" applyNumberFormat="1" applyFont="1" applyAlignment="1">
      <alignment horizontal="center" vertical="center" wrapText="1"/>
    </xf>
    <xf numFmtId="0" fontId="247" fillId="0" borderId="0" xfId="0" applyFont="1" applyAlignment="1">
      <alignment horizontal="center" vertical="center"/>
    </xf>
    <xf numFmtId="16" fontId="226" fillId="0" borderId="0" xfId="0" applyNumberFormat="1" applyFont="1" applyAlignment="1">
      <alignment horizontal="left" vertical="center"/>
    </xf>
    <xf numFmtId="0" fontId="229" fillId="0" borderId="0" xfId="0" applyFont="1" applyAlignment="1">
      <alignment horizontal="center" vertical="center"/>
    </xf>
    <xf numFmtId="0" fontId="64" fillId="45" borderId="1" xfId="0" applyFont="1" applyFill="1" applyBorder="1" applyAlignment="1">
      <alignment vertical="center" wrapText="1"/>
    </xf>
    <xf numFmtId="16" fontId="225" fillId="53" borderId="1" xfId="2" applyNumberFormat="1" applyFont="1" applyFill="1" applyBorder="1" applyAlignment="1" applyProtection="1">
      <alignment horizontal="center" vertical="center"/>
    </xf>
    <xf numFmtId="0" fontId="248" fillId="0" borderId="0" xfId="0" applyFont="1" applyAlignment="1">
      <alignment horizontal="right" vertical="center"/>
    </xf>
    <xf numFmtId="16" fontId="221" fillId="53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5" fillId="51" borderId="1" xfId="2" applyNumberFormat="1" applyFont="1" applyFill="1" applyBorder="1" applyAlignment="1" applyProtection="1">
      <alignment horizontal="center" vertical="center"/>
    </xf>
    <xf numFmtId="0" fontId="225" fillId="53" borderId="1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5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16" fontId="0" fillId="2" borderId="20" xfId="0" applyNumberForma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 wrapText="1"/>
    </xf>
    <xf numFmtId="0" fontId="65" fillId="45" borderId="30" xfId="0" applyFont="1" applyFill="1" applyBorder="1" applyAlignment="1">
      <alignment horizontal="center" vertical="center" wrapText="1"/>
    </xf>
    <xf numFmtId="16" fontId="224" fillId="2" borderId="1" xfId="0" applyNumberFormat="1" applyFont="1" applyFill="1" applyBorder="1" applyAlignment="1">
      <alignment horizontal="center" vertical="center"/>
    </xf>
    <xf numFmtId="16" fontId="135" fillId="0" borderId="1" xfId="0" applyNumberFormat="1" applyFont="1" applyBorder="1" applyAlignment="1">
      <alignment horizontal="center" vertical="center"/>
    </xf>
    <xf numFmtId="16" fontId="135" fillId="44" borderId="1" xfId="0" applyNumberFormat="1" applyFont="1" applyFill="1" applyBorder="1" applyAlignment="1">
      <alignment horizontal="center" vertical="center"/>
    </xf>
    <xf numFmtId="0" fontId="225" fillId="53" borderId="45" xfId="0" applyFont="1" applyFill="1" applyBorder="1" applyAlignment="1">
      <alignment horizontal="center" vertical="center"/>
    </xf>
    <xf numFmtId="0" fontId="202" fillId="0" borderId="0" xfId="2" applyFont="1" applyAlignment="1" applyProtection="1"/>
    <xf numFmtId="0" fontId="207" fillId="48" borderId="56" xfId="0" applyFont="1" applyFill="1" applyBorder="1" applyAlignment="1">
      <alignment horizontal="center" vertical="center" wrapText="1"/>
    </xf>
    <xf numFmtId="0" fontId="207" fillId="48" borderId="57" xfId="0" applyFont="1" applyFill="1" applyBorder="1" applyAlignment="1">
      <alignment horizontal="center" vertical="center" wrapText="1"/>
    </xf>
    <xf numFmtId="0" fontId="207" fillId="48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29" fillId="40" borderId="56" xfId="0" applyFont="1" applyFill="1" applyBorder="1" applyAlignment="1">
      <alignment horizontal="center" vertical="center"/>
    </xf>
    <xf numFmtId="0" fontId="229" fillId="40" borderId="57" xfId="0" applyFont="1" applyFill="1" applyBorder="1" applyAlignment="1">
      <alignment horizontal="center" vertical="center"/>
    </xf>
    <xf numFmtId="0" fontId="229" fillId="40" borderId="27" xfId="0" applyFont="1" applyFill="1" applyBorder="1" applyAlignment="1">
      <alignment horizontal="center" vertical="center"/>
    </xf>
    <xf numFmtId="0" fontId="64" fillId="45" borderId="19" xfId="0" applyFont="1" applyFill="1" applyBorder="1" applyAlignment="1">
      <alignment horizontal="center" vertical="center" wrapText="1"/>
    </xf>
    <xf numFmtId="0" fontId="64" fillId="45" borderId="15" xfId="0" applyFont="1" applyFill="1" applyBorder="1" applyAlignment="1">
      <alignment horizontal="center" vertical="center" wrapText="1"/>
    </xf>
    <xf numFmtId="0" fontId="102" fillId="40" borderId="56" xfId="0" applyFont="1" applyFill="1" applyBorder="1" applyAlignment="1">
      <alignment horizontal="center" vertical="center"/>
    </xf>
    <xf numFmtId="0" fontId="102" fillId="40" borderId="57" xfId="0" applyFont="1" applyFill="1" applyBorder="1" applyAlignment="1">
      <alignment horizontal="center" vertical="center"/>
    </xf>
    <xf numFmtId="0" fontId="102" fillId="40" borderId="27" xfId="0" applyFont="1" applyFill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16" fontId="226" fillId="51" borderId="20" xfId="0" applyNumberFormat="1" applyFont="1" applyFill="1" applyBorder="1" applyAlignment="1">
      <alignment horizontal="center" vertical="center"/>
    </xf>
    <xf numFmtId="16" fontId="226" fillId="51" borderId="18" xfId="0" applyNumberFormat="1" applyFont="1" applyFill="1" applyBorder="1" applyAlignment="1">
      <alignment horizontal="center" vertical="center"/>
    </xf>
    <xf numFmtId="0" fontId="249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3" fillId="42" borderId="38" xfId="0" applyFont="1" applyFill="1" applyBorder="1" applyAlignment="1">
      <alignment horizontal="center" vertical="top"/>
    </xf>
    <xf numFmtId="0" fontId="193" fillId="42" borderId="36" xfId="0" applyFont="1" applyFill="1" applyBorder="1" applyAlignment="1">
      <alignment horizontal="center" vertical="top"/>
    </xf>
    <xf numFmtId="0" fontId="193" fillId="42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81" fillId="21" borderId="56" xfId="0" applyFont="1" applyFill="1" applyBorder="1" applyAlignment="1">
      <alignment horizontal="center" vertical="center"/>
    </xf>
    <xf numFmtId="0" fontId="181" fillId="21" borderId="57" xfId="0" applyFont="1" applyFill="1" applyBorder="1" applyAlignment="1">
      <alignment horizontal="center" vertical="center"/>
    </xf>
    <xf numFmtId="0" fontId="181" fillId="21" borderId="27" xfId="0" applyFont="1" applyFill="1" applyBorder="1" applyAlignment="1">
      <alignment horizontal="center" vertical="center"/>
    </xf>
    <xf numFmtId="16" fontId="226" fillId="51" borderId="19" xfId="0" applyNumberFormat="1" applyFont="1" applyFill="1" applyBorder="1" applyAlignment="1">
      <alignment horizontal="center" vertical="center"/>
    </xf>
    <xf numFmtId="16" fontId="226" fillId="51" borderId="21" xfId="0" applyNumberFormat="1" applyFont="1" applyFill="1" applyBorder="1" applyAlignment="1">
      <alignment horizontal="center" vertical="center"/>
    </xf>
    <xf numFmtId="16" fontId="226" fillId="51" borderId="15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26" fillId="51" borderId="58" xfId="0" applyNumberFormat="1" applyFont="1" applyFill="1" applyBorder="1" applyAlignment="1">
      <alignment horizontal="center" vertical="center"/>
    </xf>
    <xf numFmtId="16" fontId="206" fillId="0" borderId="2" xfId="0" applyNumberFormat="1" applyFont="1" applyBorder="1" applyAlignment="1">
      <alignment horizontal="center" vertical="center"/>
    </xf>
    <xf numFmtId="16" fontId="226" fillId="51" borderId="46" xfId="0" applyNumberFormat="1" applyFont="1" applyFill="1" applyBorder="1" applyAlignment="1">
      <alignment horizontal="center" vertical="center"/>
    </xf>
    <xf numFmtId="16" fontId="226" fillId="51" borderId="62" xfId="0" applyNumberFormat="1" applyFont="1" applyFill="1" applyBorder="1" applyAlignment="1">
      <alignment horizontal="center" vertical="center"/>
    </xf>
    <xf numFmtId="16" fontId="226" fillId="51" borderId="41" xfId="0" applyNumberFormat="1" applyFont="1" applyFill="1" applyBorder="1" applyAlignment="1">
      <alignment horizontal="center" vertical="center"/>
    </xf>
    <xf numFmtId="0" fontId="64" fillId="45" borderId="60" xfId="0" applyFont="1" applyFill="1" applyBorder="1" applyAlignment="1">
      <alignment horizontal="center" vertical="center" wrapText="1"/>
    </xf>
    <xf numFmtId="0" fontId="64" fillId="45" borderId="0" xfId="0" applyFont="1" applyFill="1" applyAlignment="1">
      <alignment horizontal="center" vertical="center" wrapText="1"/>
    </xf>
    <xf numFmtId="0" fontId="64" fillId="45" borderId="61" xfId="0" applyFont="1" applyFill="1" applyBorder="1" applyAlignment="1">
      <alignment horizontal="center" vertical="center" wrapText="1"/>
    </xf>
    <xf numFmtId="0" fontId="229" fillId="40" borderId="56" xfId="0" applyFont="1" applyFill="1" applyBorder="1" applyAlignment="1">
      <alignment horizontal="center" vertical="center" wrapText="1"/>
    </xf>
    <xf numFmtId="0" fontId="229" fillId="40" borderId="57" xfId="0" applyFont="1" applyFill="1" applyBorder="1" applyAlignment="1">
      <alignment horizontal="center" vertical="center" wrapText="1"/>
    </xf>
    <xf numFmtId="0" fontId="229" fillId="40" borderId="27" xfId="0" applyFont="1" applyFill="1" applyBorder="1" applyAlignment="1">
      <alignment horizontal="center" vertical="center" wrapText="1"/>
    </xf>
    <xf numFmtId="0" fontId="64" fillId="45" borderId="19" xfId="0" applyFont="1" applyFill="1" applyBorder="1" applyAlignment="1">
      <alignment horizontal="center" vertical="center"/>
    </xf>
    <xf numFmtId="0" fontId="64" fillId="45" borderId="15" xfId="0" applyFont="1" applyFill="1" applyBorder="1" applyAlignment="1">
      <alignment horizontal="center" vertical="center"/>
    </xf>
    <xf numFmtId="0" fontId="249" fillId="0" borderId="0" xfId="0" applyFont="1" applyAlignment="1">
      <alignment horizontal="center" vertical="center"/>
    </xf>
    <xf numFmtId="16" fontId="226" fillId="51" borderId="20" xfId="2" applyNumberFormat="1" applyFont="1" applyFill="1" applyBorder="1" applyAlignment="1" applyProtection="1">
      <alignment horizontal="center" vertical="center"/>
    </xf>
    <xf numFmtId="16" fontId="226" fillId="51" borderId="58" xfId="2" applyNumberFormat="1" applyFont="1" applyFill="1" applyBorder="1" applyAlignment="1" applyProtection="1">
      <alignment horizontal="center" vertical="center"/>
    </xf>
    <xf numFmtId="16" fontId="226" fillId="51" borderId="18" xfId="2" applyNumberFormat="1" applyFont="1" applyFill="1" applyBorder="1" applyAlignment="1" applyProtection="1">
      <alignment horizontal="center" vertical="center"/>
    </xf>
    <xf numFmtId="16" fontId="226" fillId="2" borderId="20" xfId="2" applyNumberFormat="1" applyFont="1" applyFill="1" applyBorder="1" applyAlignment="1" applyProtection="1">
      <alignment horizontal="center" vertical="center"/>
    </xf>
    <xf numFmtId="16" fontId="226" fillId="2" borderId="58" xfId="2" applyNumberFormat="1" applyFont="1" applyFill="1" applyBorder="1" applyAlignment="1" applyProtection="1">
      <alignment horizontal="center" vertical="center"/>
    </xf>
    <xf numFmtId="16" fontId="226" fillId="2" borderId="18" xfId="2" applyNumberFormat="1" applyFont="1" applyFill="1" applyBorder="1" applyAlignment="1" applyProtection="1">
      <alignment horizontal="center" vertical="center"/>
    </xf>
    <xf numFmtId="0" fontId="229" fillId="40" borderId="56" xfId="2" applyFont="1" applyFill="1" applyBorder="1" applyAlignment="1" applyProtection="1">
      <alignment horizontal="center" vertical="center"/>
    </xf>
    <xf numFmtId="0" fontId="229" fillId="40" borderId="57" xfId="2" applyFont="1" applyFill="1" applyBorder="1" applyAlignment="1" applyProtection="1">
      <alignment horizontal="center" vertical="center"/>
    </xf>
    <xf numFmtId="0" fontId="229" fillId="40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5" borderId="19" xfId="0" applyFont="1" applyFill="1" applyBorder="1" applyAlignment="1">
      <alignment horizontal="center" vertical="center" wrapText="1"/>
    </xf>
    <xf numFmtId="0" fontId="6" fillId="45" borderId="15" xfId="0" applyFont="1" applyFill="1" applyBorder="1" applyAlignment="1">
      <alignment horizontal="center" vertical="center" wrapText="1"/>
    </xf>
    <xf numFmtId="0" fontId="229" fillId="40" borderId="20" xfId="0" applyFont="1" applyFill="1" applyBorder="1" applyAlignment="1">
      <alignment horizontal="center" vertical="center"/>
    </xf>
    <xf numFmtId="0" fontId="229" fillId="40" borderId="58" xfId="0" applyFont="1" applyFill="1" applyBorder="1" applyAlignment="1">
      <alignment horizontal="center" vertical="center"/>
    </xf>
    <xf numFmtId="0" fontId="229" fillId="40" borderId="18" xfId="0" applyFont="1" applyFill="1" applyBorder="1" applyAlignment="1">
      <alignment horizontal="center" vertical="center"/>
    </xf>
    <xf numFmtId="0" fontId="224" fillId="45" borderId="19" xfId="0" applyFont="1" applyFill="1" applyBorder="1" applyAlignment="1">
      <alignment horizontal="center" vertical="center" wrapText="1"/>
    </xf>
    <xf numFmtId="0" fontId="224" fillId="45" borderId="15" xfId="0" applyFont="1" applyFill="1" applyBorder="1" applyAlignment="1">
      <alignment horizontal="center" vertical="center" wrapText="1"/>
    </xf>
    <xf numFmtId="0" fontId="226" fillId="51" borderId="19" xfId="0" applyFont="1" applyFill="1" applyBorder="1" applyAlignment="1">
      <alignment horizontal="center" vertical="center"/>
    </xf>
    <xf numFmtId="0" fontId="226" fillId="51" borderId="21" xfId="0" applyFont="1" applyFill="1" applyBorder="1" applyAlignment="1">
      <alignment horizontal="center" vertical="center"/>
    </xf>
    <xf numFmtId="0" fontId="226" fillId="51" borderId="15" xfId="0" applyFont="1" applyFill="1" applyBorder="1" applyAlignment="1">
      <alignment horizontal="center" vertical="center"/>
    </xf>
    <xf numFmtId="0" fontId="64" fillId="45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9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6" fillId="51" borderId="19" xfId="0" applyNumberFormat="1" applyFont="1" applyFill="1" applyBorder="1" applyAlignment="1">
      <alignment horizontal="center" vertical="center" wrapText="1"/>
    </xf>
    <xf numFmtId="16" fontId="226" fillId="51" borderId="21" xfId="0" applyNumberFormat="1" applyFont="1" applyFill="1" applyBorder="1" applyAlignment="1">
      <alignment horizontal="center" vertical="center" wrapText="1"/>
    </xf>
    <xf numFmtId="16" fontId="226" fillId="51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00FF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6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59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SG094-Custsvc@msc.com" TargetMode="External"/><Relationship Id="rId3" Type="http://schemas.openxmlformats.org/officeDocument/2006/relationships/printerSettings" Target="../printerSettings/printerSettings49.bin"/><Relationship Id="rId21" Type="http://schemas.openxmlformats.org/officeDocument/2006/relationships/hyperlink" Target="mailto:zant.chong@msc.com" TargetMode="External"/><Relationship Id="rId34" Type="http://schemas.openxmlformats.org/officeDocument/2006/relationships/hyperlink" Target="mailto:chingwei.ng@msc.com" TargetMode="External"/><Relationship Id="rId7" Type="http://schemas.openxmlformats.org/officeDocument/2006/relationships/printerSettings" Target="../printerSettings/printerSettings53.bin"/><Relationship Id="rId12" Type="http://schemas.openxmlformats.org/officeDocument/2006/relationships/printerSettings" Target="../printerSettings/printerSettings58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karthigayan.velu@msc.com" TargetMode="External"/><Relationship Id="rId33" Type="http://schemas.openxmlformats.org/officeDocument/2006/relationships/hyperlink" Target="mailto:dewi.ratnah@msc.com" TargetMode="External"/><Relationship Id="rId2" Type="http://schemas.openxmlformats.org/officeDocument/2006/relationships/printerSettings" Target="../printerSettings/printerSettings48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ashton.yan@msc.com" TargetMode="External"/><Relationship Id="rId29" Type="http://schemas.openxmlformats.org/officeDocument/2006/relationships/hyperlink" Target="mailto:seoyi.liew@msc.com" TargetMode="External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11" Type="http://schemas.openxmlformats.org/officeDocument/2006/relationships/printerSettings" Target="../printerSettings/printerSettings57.bin"/><Relationship Id="rId24" Type="http://schemas.openxmlformats.org/officeDocument/2006/relationships/hyperlink" Target="mailto:eunice.chan@msc.com" TargetMode="External"/><Relationship Id="rId32" Type="http://schemas.openxmlformats.org/officeDocument/2006/relationships/hyperlink" Target="mailto:raynar.ang@msc.com" TargetMode="External"/><Relationship Id="rId5" Type="http://schemas.openxmlformats.org/officeDocument/2006/relationships/printerSettings" Target="../printerSettings/printerSettings51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hazel.toh@msc.com" TargetMode="External"/><Relationship Id="rId28" Type="http://schemas.openxmlformats.org/officeDocument/2006/relationships/hyperlink" Target="mailto:robert.chia@msc.com" TargetMode="External"/><Relationship Id="rId10" Type="http://schemas.openxmlformats.org/officeDocument/2006/relationships/printerSettings" Target="../printerSettings/printerSettings56.bin"/><Relationship Id="rId19" Type="http://schemas.openxmlformats.org/officeDocument/2006/relationships/hyperlink" Target="mailto:darius.ong@msc.com" TargetMode="External"/><Relationship Id="rId31" Type="http://schemas.openxmlformats.org/officeDocument/2006/relationships/hyperlink" Target="mailto:angelia.lau@msc.com" TargetMode="External"/><Relationship Id="rId4" Type="http://schemas.openxmlformats.org/officeDocument/2006/relationships/printerSettings" Target="../printerSettings/printerSettings50.bin"/><Relationship Id="rId9" Type="http://schemas.openxmlformats.org/officeDocument/2006/relationships/printerSettings" Target="../printerSettings/printerSettings55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phoebe.huang@msc.com" TargetMode="External"/><Relationship Id="rId27" Type="http://schemas.openxmlformats.org/officeDocument/2006/relationships/hyperlink" Target="mailto:noor.afnindah@msc.com" TargetMode="External"/><Relationship Id="rId30" Type="http://schemas.openxmlformats.org/officeDocument/2006/relationships/hyperlink" Target="mailto:sharon.koh@msc.com" TargetMode="External"/><Relationship Id="rId35" Type="http://schemas.openxmlformats.org/officeDocument/2006/relationships/printerSettings" Target="../printerSettings/printerSettings60.bin"/><Relationship Id="rId8" Type="http://schemas.openxmlformats.org/officeDocument/2006/relationships/printerSettings" Target="../printerSettings/printerSettings54.bin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phoebe.huang@msc.com" TargetMode="External"/><Relationship Id="rId26" Type="http://schemas.openxmlformats.org/officeDocument/2006/relationships/hyperlink" Target="mailto:sharon.koh@msc.com" TargetMode="External"/><Relationship Id="rId3" Type="http://schemas.openxmlformats.org/officeDocument/2006/relationships/printerSettings" Target="../printerSettings/printerSettings63.bin"/><Relationship Id="rId21" Type="http://schemas.openxmlformats.org/officeDocument/2006/relationships/hyperlink" Target="mailto:karthigayan.velu@msc.com" TargetMode="External"/><Relationship Id="rId7" Type="http://schemas.openxmlformats.org/officeDocument/2006/relationships/printerSettings" Target="../printerSettings/printerSettings67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zant.chong@msc.com" TargetMode="External"/><Relationship Id="rId25" Type="http://schemas.openxmlformats.org/officeDocument/2006/relationships/hyperlink" Target="mailto:seoyi.liew@msc.com" TargetMode="External"/><Relationship Id="rId33" Type="http://schemas.openxmlformats.org/officeDocument/2006/relationships/comments" Target="../comments1.xml"/><Relationship Id="rId2" Type="http://schemas.openxmlformats.org/officeDocument/2006/relationships/printerSettings" Target="../printerSettings/printerSettings62.bin"/><Relationship Id="rId16" Type="http://schemas.openxmlformats.org/officeDocument/2006/relationships/hyperlink" Target="mailto:ashton.yan@msc.com" TargetMode="External"/><Relationship Id="rId20" Type="http://schemas.openxmlformats.org/officeDocument/2006/relationships/hyperlink" Target="mailto:eunice.chan@msc.com" TargetMode="External"/><Relationship Id="rId29" Type="http://schemas.openxmlformats.org/officeDocument/2006/relationships/hyperlink" Target="mailto:dewi.ratnah@msc.com" TargetMode="External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robert.chia@msc.com" TargetMode="External"/><Relationship Id="rId32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65.bin"/><Relationship Id="rId15" Type="http://schemas.openxmlformats.org/officeDocument/2006/relationships/hyperlink" Target="mailto:darius.ong@msc.com" TargetMode="External"/><Relationship Id="rId23" Type="http://schemas.openxmlformats.org/officeDocument/2006/relationships/hyperlink" Target="mailto:noor.afnindah@msc.com" TargetMode="External"/><Relationship Id="rId28" Type="http://schemas.openxmlformats.org/officeDocument/2006/relationships/hyperlink" Target="mailto:raynar.ang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hazel.toh@msc.com" TargetMode="External"/><Relationship Id="rId31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Relationship Id="rId14" Type="http://schemas.openxmlformats.org/officeDocument/2006/relationships/hyperlink" Target="mailto:natalie.lew@msc.com" TargetMode="External"/><Relationship Id="rId22" Type="http://schemas.openxmlformats.org/officeDocument/2006/relationships/hyperlink" Target="mailto:SG094-Custsvc@msc.com" TargetMode="External"/><Relationship Id="rId27" Type="http://schemas.openxmlformats.org/officeDocument/2006/relationships/hyperlink" Target="mailto:angelia.lau@msc.com" TargetMode="External"/><Relationship Id="rId30" Type="http://schemas.openxmlformats.org/officeDocument/2006/relationships/hyperlink" Target="mailto:chingwei.ng@msc.com" TargetMode="External"/><Relationship Id="rId8" Type="http://schemas.openxmlformats.org/officeDocument/2006/relationships/printerSettings" Target="../printerSettings/printerSettings68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7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4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SG094-Custsvc@msc.com" TargetMode="External"/><Relationship Id="rId21" Type="http://schemas.openxmlformats.org/officeDocument/2006/relationships/hyperlink" Target="mailto:zant.chong@msc.com" TargetMode="External"/><Relationship Id="rId34" Type="http://schemas.openxmlformats.org/officeDocument/2006/relationships/hyperlink" Target="mailto:chingwei.ng@msc.com" TargetMode="External"/><Relationship Id="rId7" Type="http://schemas.openxmlformats.org/officeDocument/2006/relationships/printerSettings" Target="../printerSettings/printerSettings78.bin"/><Relationship Id="rId12" Type="http://schemas.openxmlformats.org/officeDocument/2006/relationships/printerSettings" Target="../printerSettings/printerSettings83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karthigayan.velu@msc.com" TargetMode="External"/><Relationship Id="rId33" Type="http://schemas.openxmlformats.org/officeDocument/2006/relationships/hyperlink" Target="mailto:dewi.ratnah@msc.com" TargetMode="External"/><Relationship Id="rId2" Type="http://schemas.openxmlformats.org/officeDocument/2006/relationships/printerSettings" Target="../printerSettings/printerSettings73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ashton.yan@msc.com" TargetMode="External"/><Relationship Id="rId29" Type="http://schemas.openxmlformats.org/officeDocument/2006/relationships/hyperlink" Target="mailto:seoyi.liew@msc.com" TargetMode="External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11" Type="http://schemas.openxmlformats.org/officeDocument/2006/relationships/printerSettings" Target="../printerSettings/printerSettings82.bin"/><Relationship Id="rId24" Type="http://schemas.openxmlformats.org/officeDocument/2006/relationships/hyperlink" Target="mailto:eunice.chan@msc.com" TargetMode="External"/><Relationship Id="rId32" Type="http://schemas.openxmlformats.org/officeDocument/2006/relationships/hyperlink" Target="mailto:raynar.ang@msc.com" TargetMode="External"/><Relationship Id="rId37" Type="http://schemas.openxmlformats.org/officeDocument/2006/relationships/comments" Target="../comments2.xml"/><Relationship Id="rId5" Type="http://schemas.openxmlformats.org/officeDocument/2006/relationships/printerSettings" Target="../printerSettings/printerSettings76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hazel.toh@msc.com" TargetMode="External"/><Relationship Id="rId28" Type="http://schemas.openxmlformats.org/officeDocument/2006/relationships/hyperlink" Target="mailto:robert.chia@msc.com" TargetMode="External"/><Relationship Id="rId36" Type="http://schemas.openxmlformats.org/officeDocument/2006/relationships/vmlDrawing" Target="../drawings/vmlDrawing2.vml"/><Relationship Id="rId10" Type="http://schemas.openxmlformats.org/officeDocument/2006/relationships/printerSettings" Target="../printerSettings/printerSettings81.bin"/><Relationship Id="rId19" Type="http://schemas.openxmlformats.org/officeDocument/2006/relationships/hyperlink" Target="mailto:darius.ong@msc.com" TargetMode="External"/><Relationship Id="rId31" Type="http://schemas.openxmlformats.org/officeDocument/2006/relationships/hyperlink" Target="mailto:angelia.lau@msc.com" TargetMode="External"/><Relationship Id="rId4" Type="http://schemas.openxmlformats.org/officeDocument/2006/relationships/printerSettings" Target="../printerSettings/printerSettings75.bin"/><Relationship Id="rId9" Type="http://schemas.openxmlformats.org/officeDocument/2006/relationships/printerSettings" Target="../printerSettings/printerSettings80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phoebe.huang@msc.com" TargetMode="External"/><Relationship Id="rId27" Type="http://schemas.openxmlformats.org/officeDocument/2006/relationships/hyperlink" Target="mailto:noor.afnindah@msc.com" TargetMode="External"/><Relationship Id="rId30" Type="http://schemas.openxmlformats.org/officeDocument/2006/relationships/hyperlink" Target="mailto:sharon.koh@msc.com" TargetMode="External"/><Relationship Id="rId35" Type="http://schemas.openxmlformats.org/officeDocument/2006/relationships/printerSettings" Target="../printerSettings/printerSettings85.bin"/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8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7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3.xml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0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3.vml"/><Relationship Id="rId10" Type="http://schemas.openxmlformats.org/officeDocument/2006/relationships/printerSettings" Target="../printerSettings/printerSettings95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9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00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01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02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5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9.bin"/><Relationship Id="rId12" Type="http://schemas.openxmlformats.org/officeDocument/2006/relationships/printerSettings" Target="../printerSettings/printerSettings11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11" Type="http://schemas.openxmlformats.org/officeDocument/2006/relationships/printerSettings" Target="../printerSettings/printerSettings113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0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2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6.bin"/><Relationship Id="rId9" Type="http://schemas.openxmlformats.org/officeDocument/2006/relationships/printerSettings" Target="../printerSettings/printerSettings11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0.bin"/><Relationship Id="rId3" Type="http://schemas.openxmlformats.org/officeDocument/2006/relationships/printerSettings" Target="../printerSettings/printerSettings105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raynar.ang@msc.com" TargetMode="External"/><Relationship Id="rId3" Type="http://schemas.openxmlformats.org/officeDocument/2006/relationships/printerSettings" Target="../printerSettings/printerSettings119.bin"/><Relationship Id="rId21" Type="http://schemas.openxmlformats.org/officeDocument/2006/relationships/hyperlink" Target="mailto:noor.afnindah@msc.com" TargetMode="External"/><Relationship Id="rId7" Type="http://schemas.openxmlformats.org/officeDocument/2006/relationships/printerSettings" Target="../printerSettings/printerSettings123.bin"/><Relationship Id="rId12" Type="http://schemas.openxmlformats.org/officeDocument/2006/relationships/hyperlink" Target="mailto:natalie.lew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18.bin"/><Relationship Id="rId16" Type="http://schemas.openxmlformats.org/officeDocument/2006/relationships/hyperlink" Target="mailto:phoebe.huang@msc.com" TargetMode="External"/><Relationship Id="rId20" Type="http://schemas.openxmlformats.org/officeDocument/2006/relationships/hyperlink" Target="mailto:SG094-Custsvc@msc.com" TargetMode="External"/><Relationship Id="rId29" Type="http://schemas.openxmlformats.org/officeDocument/2006/relationships/printerSettings" Target="../printerSettings/printerSettings124.bin"/><Relationship Id="rId1" Type="http://schemas.openxmlformats.org/officeDocument/2006/relationships/printerSettings" Target="../printerSettings/printerSettings117.bin"/><Relationship Id="rId6" Type="http://schemas.openxmlformats.org/officeDocument/2006/relationships/printerSettings" Target="../printerSettings/printerSettings122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sharon.koh@msc.com" TargetMode="External"/><Relationship Id="rId5" Type="http://schemas.openxmlformats.org/officeDocument/2006/relationships/printerSettings" Target="../printerSettings/printerSettings121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eoyi.liew@msc.com" TargetMode="External"/><Relationship Id="rId28" Type="http://schemas.openxmlformats.org/officeDocument/2006/relationships/hyperlink" Target="mailto:chingwei.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karthigayan.velu@msc.com" TargetMode="External"/><Relationship Id="rId4" Type="http://schemas.openxmlformats.org/officeDocument/2006/relationships/printerSettings" Target="../printerSettings/printerSettings120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robert.chia@msc.com" TargetMode="External"/><Relationship Id="rId27" Type="http://schemas.openxmlformats.org/officeDocument/2006/relationships/hyperlink" Target="mailto:dewi.ratnah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5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6.bin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9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SG094-Custsvc@msc.com" TargetMode="External"/><Relationship Id="rId3" Type="http://schemas.openxmlformats.org/officeDocument/2006/relationships/printerSettings" Target="../printerSettings/printerSettings129.bin"/><Relationship Id="rId21" Type="http://schemas.openxmlformats.org/officeDocument/2006/relationships/hyperlink" Target="mailto:zant.chong@msc.com" TargetMode="External"/><Relationship Id="rId34" Type="http://schemas.openxmlformats.org/officeDocument/2006/relationships/hyperlink" Target="mailto:chingwei.ng@msc.com" TargetMode="External"/><Relationship Id="rId7" Type="http://schemas.openxmlformats.org/officeDocument/2006/relationships/printerSettings" Target="../printerSettings/printerSettings133.bin"/><Relationship Id="rId12" Type="http://schemas.openxmlformats.org/officeDocument/2006/relationships/printerSettings" Target="../printerSettings/printerSettings138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karthigayan.velu@msc.com" TargetMode="External"/><Relationship Id="rId33" Type="http://schemas.openxmlformats.org/officeDocument/2006/relationships/hyperlink" Target="mailto:dewi.ratnah@msc.com" TargetMode="External"/><Relationship Id="rId2" Type="http://schemas.openxmlformats.org/officeDocument/2006/relationships/printerSettings" Target="../printerSettings/printerSettings128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ashton.yan@msc.com" TargetMode="External"/><Relationship Id="rId29" Type="http://schemas.openxmlformats.org/officeDocument/2006/relationships/hyperlink" Target="mailto:seoyi.liew@msc.com" TargetMode="External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11" Type="http://schemas.openxmlformats.org/officeDocument/2006/relationships/printerSettings" Target="../printerSettings/printerSettings137.bin"/><Relationship Id="rId24" Type="http://schemas.openxmlformats.org/officeDocument/2006/relationships/hyperlink" Target="mailto:eunice.chan@msc.com" TargetMode="External"/><Relationship Id="rId32" Type="http://schemas.openxmlformats.org/officeDocument/2006/relationships/hyperlink" Target="mailto:raynar.ang@msc.com" TargetMode="External"/><Relationship Id="rId5" Type="http://schemas.openxmlformats.org/officeDocument/2006/relationships/printerSettings" Target="../printerSettings/printerSettings131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hazel.toh@msc.com" TargetMode="External"/><Relationship Id="rId28" Type="http://schemas.openxmlformats.org/officeDocument/2006/relationships/hyperlink" Target="mailto:robert.chia@msc.com" TargetMode="External"/><Relationship Id="rId10" Type="http://schemas.openxmlformats.org/officeDocument/2006/relationships/printerSettings" Target="../printerSettings/printerSettings136.bin"/><Relationship Id="rId19" Type="http://schemas.openxmlformats.org/officeDocument/2006/relationships/hyperlink" Target="mailto:darius.ong@msc.com" TargetMode="External"/><Relationship Id="rId31" Type="http://schemas.openxmlformats.org/officeDocument/2006/relationships/hyperlink" Target="mailto:angelia.lau@msc.com" TargetMode="External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phoebe.huang@msc.com" TargetMode="External"/><Relationship Id="rId27" Type="http://schemas.openxmlformats.org/officeDocument/2006/relationships/hyperlink" Target="mailto:noor.afnindah@msc.com" TargetMode="External"/><Relationship Id="rId30" Type="http://schemas.openxmlformats.org/officeDocument/2006/relationships/hyperlink" Target="mailto:sharon.koh@msc.com" TargetMode="External"/><Relationship Id="rId35" Type="http://schemas.openxmlformats.org/officeDocument/2006/relationships/printerSettings" Target="../printerSettings/printerSettings140.bin"/><Relationship Id="rId8" Type="http://schemas.openxmlformats.org/officeDocument/2006/relationships/printerSettings" Target="../printerSettings/printerSettings134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3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2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1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5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4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4.bin"/><Relationship Id="rId13" Type="http://schemas.openxmlformats.org/officeDocument/2006/relationships/printerSettings" Target="../printerSettings/printerSettings159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9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3.bin"/><Relationship Id="rId12" Type="http://schemas.openxmlformats.org/officeDocument/2006/relationships/printerSettings" Target="../printerSettings/printerSettings158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8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7.bin"/><Relationship Id="rId6" Type="http://schemas.openxmlformats.org/officeDocument/2006/relationships/printerSettings" Target="../printerSettings/printerSettings152.bin"/><Relationship Id="rId11" Type="http://schemas.openxmlformats.org/officeDocument/2006/relationships/printerSettings" Target="../printerSettings/printerSettings157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1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56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0.bin"/><Relationship Id="rId9" Type="http://schemas.openxmlformats.org/officeDocument/2006/relationships/printerSettings" Target="../printerSettings/printerSettings155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4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1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9.bin"/><Relationship Id="rId13" Type="http://schemas.openxmlformats.org/officeDocument/2006/relationships/printerSettings" Target="../printerSettings/printerSettings174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phoebe.huang@msc.com" TargetMode="External"/><Relationship Id="rId3" Type="http://schemas.openxmlformats.org/officeDocument/2006/relationships/printerSettings" Target="../printerSettings/printerSettings164.bin"/><Relationship Id="rId21" Type="http://schemas.openxmlformats.org/officeDocument/2006/relationships/hyperlink" Target="mailto:crystal.lee@msc.com" TargetMode="External"/><Relationship Id="rId7" Type="http://schemas.openxmlformats.org/officeDocument/2006/relationships/printerSettings" Target="../printerSettings/printerSettings168.bin"/><Relationship Id="rId12" Type="http://schemas.openxmlformats.org/officeDocument/2006/relationships/printerSettings" Target="../printerSettings/printerSettings173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zant.chong@msc.com" TargetMode="External"/><Relationship Id="rId2" Type="http://schemas.openxmlformats.org/officeDocument/2006/relationships/printerSettings" Target="../printerSettings/printerSettings163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custsvc@msca.com.sg" TargetMode="External"/><Relationship Id="rId1" Type="http://schemas.openxmlformats.org/officeDocument/2006/relationships/printerSettings" Target="../printerSettings/printerSettings162.bin"/><Relationship Id="rId6" Type="http://schemas.openxmlformats.org/officeDocument/2006/relationships/printerSettings" Target="../printerSettings/printerSettings167.bin"/><Relationship Id="rId11" Type="http://schemas.openxmlformats.org/officeDocument/2006/relationships/printerSettings" Target="../printerSettings/printerSettings172.bin"/><Relationship Id="rId24" Type="http://schemas.openxmlformats.org/officeDocument/2006/relationships/hyperlink" Target="mailto:ashton.yan@msc.com" TargetMode="External"/><Relationship Id="rId5" Type="http://schemas.openxmlformats.org/officeDocument/2006/relationships/printerSettings" Target="../printerSettings/printerSettings166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darius.ong@msc.com" TargetMode="External"/><Relationship Id="rId10" Type="http://schemas.openxmlformats.org/officeDocument/2006/relationships/printerSettings" Target="../printerSettings/printerSettings171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165.bin"/><Relationship Id="rId9" Type="http://schemas.openxmlformats.org/officeDocument/2006/relationships/printerSettings" Target="../printerSettings/printerSettings170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leon.tai@msc.com" TargetMode="External"/><Relationship Id="rId27" Type="http://schemas.openxmlformats.org/officeDocument/2006/relationships/printerSettings" Target="../printerSettings/printerSettings175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3.bin"/><Relationship Id="rId13" Type="http://schemas.openxmlformats.org/officeDocument/2006/relationships/printerSettings" Target="../printerSettings/printerSettings18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7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2.bin"/><Relationship Id="rId12" Type="http://schemas.openxmlformats.org/officeDocument/2006/relationships/printerSettings" Target="../printerSettings/printerSettings18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7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76.bin"/><Relationship Id="rId6" Type="http://schemas.openxmlformats.org/officeDocument/2006/relationships/printerSettings" Target="../printerSettings/printerSettings181.bin"/><Relationship Id="rId11" Type="http://schemas.openxmlformats.org/officeDocument/2006/relationships/printerSettings" Target="../printerSettings/printerSettings18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8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79.bin"/><Relationship Id="rId9" Type="http://schemas.openxmlformats.org/officeDocument/2006/relationships/printerSettings" Target="../printerSettings/printerSettings18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89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90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91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9.bin"/><Relationship Id="rId13" Type="http://schemas.openxmlformats.org/officeDocument/2006/relationships/printerSettings" Target="../printerSettings/printerSettings204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4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98.bin"/><Relationship Id="rId12" Type="http://schemas.openxmlformats.org/officeDocument/2006/relationships/printerSettings" Target="../printerSettings/printerSettings203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3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192.bin"/><Relationship Id="rId6" Type="http://schemas.openxmlformats.org/officeDocument/2006/relationships/printerSettings" Target="../printerSettings/printerSettings197.bin"/><Relationship Id="rId11" Type="http://schemas.openxmlformats.org/officeDocument/2006/relationships/printerSettings" Target="../printerSettings/printerSettings202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96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201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5.bin"/><Relationship Id="rId9" Type="http://schemas.openxmlformats.org/officeDocument/2006/relationships/printerSettings" Target="../printerSettings/printerSettings200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5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206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4.bin"/><Relationship Id="rId13" Type="http://schemas.openxmlformats.org/officeDocument/2006/relationships/printerSettings" Target="../printerSettings/printerSettings219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09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3.bin"/><Relationship Id="rId12" Type="http://schemas.openxmlformats.org/officeDocument/2006/relationships/printerSettings" Target="../printerSettings/printerSettings218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08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07.bin"/><Relationship Id="rId6" Type="http://schemas.openxmlformats.org/officeDocument/2006/relationships/printerSettings" Target="../printerSettings/printerSettings212.bin"/><Relationship Id="rId11" Type="http://schemas.openxmlformats.org/officeDocument/2006/relationships/printerSettings" Target="../printerSettings/printerSettings217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1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16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0.bin"/><Relationship Id="rId9" Type="http://schemas.openxmlformats.org/officeDocument/2006/relationships/printerSettings" Target="../printerSettings/printerSettings215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8.bin"/><Relationship Id="rId13" Type="http://schemas.openxmlformats.org/officeDocument/2006/relationships/printerSettings" Target="../printerSettings/printerSettings23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2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27.bin"/><Relationship Id="rId12" Type="http://schemas.openxmlformats.org/officeDocument/2006/relationships/printerSettings" Target="../printerSettings/printerSettings23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2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221.bin"/><Relationship Id="rId6" Type="http://schemas.openxmlformats.org/officeDocument/2006/relationships/printerSettings" Target="../printerSettings/printerSettings226.bin"/><Relationship Id="rId11" Type="http://schemas.openxmlformats.org/officeDocument/2006/relationships/printerSettings" Target="../printerSettings/printerSettings23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2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23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24.bin"/><Relationship Id="rId9" Type="http://schemas.openxmlformats.org/officeDocument/2006/relationships/printerSettings" Target="../printerSettings/printerSettings22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3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2.bin"/><Relationship Id="rId13" Type="http://schemas.openxmlformats.org/officeDocument/2006/relationships/printerSettings" Target="../printerSettings/printerSettings247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37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1.bin"/><Relationship Id="rId12" Type="http://schemas.openxmlformats.org/officeDocument/2006/relationships/printerSettings" Target="../printerSettings/printerSettings246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3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5.bin"/><Relationship Id="rId6" Type="http://schemas.openxmlformats.org/officeDocument/2006/relationships/printerSettings" Target="../printerSettings/printerSettings240.bin"/><Relationship Id="rId11" Type="http://schemas.openxmlformats.org/officeDocument/2006/relationships/printerSettings" Target="../printerSettings/printerSettings245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3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4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38.bin"/><Relationship Id="rId9" Type="http://schemas.openxmlformats.org/officeDocument/2006/relationships/printerSettings" Target="../printerSettings/printerSettings24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4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6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51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55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60.bin"/><Relationship Id="rId2" Type="http://schemas.openxmlformats.org/officeDocument/2006/relationships/printerSettings" Target="../printerSettings/printerSettings250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49.bin"/><Relationship Id="rId6" Type="http://schemas.openxmlformats.org/officeDocument/2006/relationships/printerSettings" Target="../printerSettings/printerSettings254.bin"/><Relationship Id="rId11" Type="http://schemas.openxmlformats.org/officeDocument/2006/relationships/printerSettings" Target="../printerSettings/printerSettings259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53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58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52.bin"/><Relationship Id="rId9" Type="http://schemas.openxmlformats.org/officeDocument/2006/relationships/printerSettings" Target="../printerSettings/printerSettings257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8.bin"/><Relationship Id="rId13" Type="http://schemas.openxmlformats.org/officeDocument/2006/relationships/printerSettings" Target="../printerSettings/printerSettings27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67.bin"/><Relationship Id="rId12" Type="http://schemas.openxmlformats.org/officeDocument/2006/relationships/printerSettings" Target="../printerSettings/printerSettings27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61.bin"/><Relationship Id="rId6" Type="http://schemas.openxmlformats.org/officeDocument/2006/relationships/printerSettings" Target="../printerSettings/printerSettings266.bin"/><Relationship Id="rId11" Type="http://schemas.openxmlformats.org/officeDocument/2006/relationships/printerSettings" Target="../printerSettings/printerSettings27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6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64.bin"/><Relationship Id="rId9" Type="http://schemas.openxmlformats.org/officeDocument/2006/relationships/printerSettings" Target="../printerSettings/printerSettings26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74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7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6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75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79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80.bin"/><Relationship Id="rId4" Type="http://schemas.openxmlformats.org/officeDocument/2006/relationships/printerSettings" Target="../printerSettings/printerSettings278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8.bin"/><Relationship Id="rId13" Type="http://schemas.openxmlformats.org/officeDocument/2006/relationships/printerSettings" Target="../printerSettings/printerSettings2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87.bin"/><Relationship Id="rId12" Type="http://schemas.openxmlformats.org/officeDocument/2006/relationships/printerSettings" Target="../printerSettings/printerSettings2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81.bin"/><Relationship Id="rId6" Type="http://schemas.openxmlformats.org/officeDocument/2006/relationships/printerSettings" Target="../printerSettings/printerSettings286.bin"/><Relationship Id="rId11" Type="http://schemas.openxmlformats.org/officeDocument/2006/relationships/printerSettings" Target="../printerSettings/printerSettings2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84.bin"/><Relationship Id="rId9" Type="http://schemas.openxmlformats.org/officeDocument/2006/relationships/printerSettings" Target="../printerSettings/printerSettings2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94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2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97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301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96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95.bin"/><Relationship Id="rId6" Type="http://schemas.openxmlformats.org/officeDocument/2006/relationships/printerSettings" Target="../printerSettings/printerSettings300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99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98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30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1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306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310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305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4.bin"/><Relationship Id="rId6" Type="http://schemas.openxmlformats.org/officeDocument/2006/relationships/printerSettings" Target="../printerSettings/printerSettings309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308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13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307.bin"/><Relationship Id="rId9" Type="http://schemas.openxmlformats.org/officeDocument/2006/relationships/printerSettings" Target="../printerSettings/printerSettings312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1.bin"/><Relationship Id="rId13" Type="http://schemas.openxmlformats.org/officeDocument/2006/relationships/printerSettings" Target="../printerSettings/printerSettings326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16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20.bin"/><Relationship Id="rId12" Type="http://schemas.openxmlformats.org/officeDocument/2006/relationships/printerSettings" Target="../printerSettings/printerSettings325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5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4.bin"/><Relationship Id="rId6" Type="http://schemas.openxmlformats.org/officeDocument/2006/relationships/printerSettings" Target="../printerSettings/printerSettings319.bin"/><Relationship Id="rId11" Type="http://schemas.openxmlformats.org/officeDocument/2006/relationships/printerSettings" Target="../printerSettings/printerSettings324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18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23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17.bin"/><Relationship Id="rId9" Type="http://schemas.openxmlformats.org/officeDocument/2006/relationships/printerSettings" Target="../printerSettings/printerSettings322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2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28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29.bin"/><Relationship Id="rId1" Type="http://schemas.openxmlformats.org/officeDocument/2006/relationships/hyperlink" Target="http://www.msc.com/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7.bin"/><Relationship Id="rId3" Type="http://schemas.openxmlformats.org/officeDocument/2006/relationships/printerSettings" Target="../printerSettings/printerSettings332.bin"/><Relationship Id="rId7" Type="http://schemas.openxmlformats.org/officeDocument/2006/relationships/printerSettings" Target="../printerSettings/printerSettings336.bin"/><Relationship Id="rId2" Type="http://schemas.openxmlformats.org/officeDocument/2006/relationships/printerSettings" Target="../printerSettings/printerSettings331.bin"/><Relationship Id="rId1" Type="http://schemas.openxmlformats.org/officeDocument/2006/relationships/printerSettings" Target="../printerSettings/printerSettings330.bin"/><Relationship Id="rId6" Type="http://schemas.openxmlformats.org/officeDocument/2006/relationships/printerSettings" Target="../printerSettings/printerSettings335.bin"/><Relationship Id="rId5" Type="http://schemas.openxmlformats.org/officeDocument/2006/relationships/printerSettings" Target="../printerSettings/printerSettings334.bin"/><Relationship Id="rId4" Type="http://schemas.openxmlformats.org/officeDocument/2006/relationships/printerSettings" Target="../printerSettings/printerSettings333.bin"/><Relationship Id="rId9" Type="http://schemas.openxmlformats.org/officeDocument/2006/relationships/printerSettings" Target="../printerSettings/printerSettings338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6.bin"/><Relationship Id="rId13" Type="http://schemas.openxmlformats.org/officeDocument/2006/relationships/printerSettings" Target="../printerSettings/printerSettings351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41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45.bin"/><Relationship Id="rId12" Type="http://schemas.openxmlformats.org/officeDocument/2006/relationships/printerSettings" Target="../printerSettings/printerSettings350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40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39.bin"/><Relationship Id="rId6" Type="http://schemas.openxmlformats.org/officeDocument/2006/relationships/printerSettings" Target="../printerSettings/printerSettings344.bin"/><Relationship Id="rId11" Type="http://schemas.openxmlformats.org/officeDocument/2006/relationships/printerSettings" Target="../printerSettings/printerSettings349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43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48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42.bin"/><Relationship Id="rId9" Type="http://schemas.openxmlformats.org/officeDocument/2006/relationships/printerSettings" Target="../printerSettings/printerSettings347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5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8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53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66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SG094-Custsvc@msc.com" TargetMode="External"/><Relationship Id="rId3" Type="http://schemas.openxmlformats.org/officeDocument/2006/relationships/printerSettings" Target="../printerSettings/printerSettings356.bin"/><Relationship Id="rId21" Type="http://schemas.openxmlformats.org/officeDocument/2006/relationships/hyperlink" Target="mailto:zant.chong@msc.com" TargetMode="External"/><Relationship Id="rId34" Type="http://schemas.openxmlformats.org/officeDocument/2006/relationships/hyperlink" Target="mailto:chingwei.ng@msc.com" TargetMode="External"/><Relationship Id="rId7" Type="http://schemas.openxmlformats.org/officeDocument/2006/relationships/printerSettings" Target="../printerSettings/printerSettings360.bin"/><Relationship Id="rId12" Type="http://schemas.openxmlformats.org/officeDocument/2006/relationships/printerSettings" Target="../printerSettings/printerSettings365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karthigayan.velu@msc.com" TargetMode="External"/><Relationship Id="rId33" Type="http://schemas.openxmlformats.org/officeDocument/2006/relationships/hyperlink" Target="mailto:dewi.ratnah@msc.com" TargetMode="External"/><Relationship Id="rId2" Type="http://schemas.openxmlformats.org/officeDocument/2006/relationships/printerSettings" Target="../printerSettings/printerSettings355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ashton.yan@msc.com" TargetMode="External"/><Relationship Id="rId29" Type="http://schemas.openxmlformats.org/officeDocument/2006/relationships/hyperlink" Target="mailto:seoyi.liew@msc.com" TargetMode="External"/><Relationship Id="rId1" Type="http://schemas.openxmlformats.org/officeDocument/2006/relationships/printerSettings" Target="../printerSettings/printerSettings354.bin"/><Relationship Id="rId6" Type="http://schemas.openxmlformats.org/officeDocument/2006/relationships/printerSettings" Target="../printerSettings/printerSettings359.bin"/><Relationship Id="rId11" Type="http://schemas.openxmlformats.org/officeDocument/2006/relationships/printerSettings" Target="../printerSettings/printerSettings364.bin"/><Relationship Id="rId24" Type="http://schemas.openxmlformats.org/officeDocument/2006/relationships/hyperlink" Target="mailto:eunice.chan@msc.com" TargetMode="External"/><Relationship Id="rId32" Type="http://schemas.openxmlformats.org/officeDocument/2006/relationships/hyperlink" Target="mailto:raynar.ang@msc.com" TargetMode="External"/><Relationship Id="rId5" Type="http://schemas.openxmlformats.org/officeDocument/2006/relationships/printerSettings" Target="../printerSettings/printerSettings358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hazel.toh@msc.com" TargetMode="External"/><Relationship Id="rId28" Type="http://schemas.openxmlformats.org/officeDocument/2006/relationships/hyperlink" Target="mailto:robert.chia@msc.com" TargetMode="External"/><Relationship Id="rId10" Type="http://schemas.openxmlformats.org/officeDocument/2006/relationships/printerSettings" Target="../printerSettings/printerSettings363.bin"/><Relationship Id="rId19" Type="http://schemas.openxmlformats.org/officeDocument/2006/relationships/hyperlink" Target="mailto:darius.ong@msc.com" TargetMode="External"/><Relationship Id="rId31" Type="http://schemas.openxmlformats.org/officeDocument/2006/relationships/hyperlink" Target="mailto:angelia.lau@msc.com" TargetMode="External"/><Relationship Id="rId4" Type="http://schemas.openxmlformats.org/officeDocument/2006/relationships/printerSettings" Target="../printerSettings/printerSettings357.bin"/><Relationship Id="rId9" Type="http://schemas.openxmlformats.org/officeDocument/2006/relationships/printerSettings" Target="../printerSettings/printerSettings362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phoebe.huang@msc.com" TargetMode="External"/><Relationship Id="rId27" Type="http://schemas.openxmlformats.org/officeDocument/2006/relationships/hyperlink" Target="mailto:noor.afnindah@msc.com" TargetMode="External"/><Relationship Id="rId30" Type="http://schemas.openxmlformats.org/officeDocument/2006/relationships/hyperlink" Target="mailto:sharon.koh@msc.com" TargetMode="External"/><Relationship Id="rId35" Type="http://schemas.openxmlformats.org/officeDocument/2006/relationships/printerSettings" Target="../printerSettings/printerSettings367.bin"/><Relationship Id="rId8" Type="http://schemas.openxmlformats.org/officeDocument/2006/relationships/printerSettings" Target="../printerSettings/printerSettings361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68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 x14ac:dyDescent="0.35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 x14ac:dyDescent="0.3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 x14ac:dyDescent="0.3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 x14ac:dyDescent="0.3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 x14ac:dyDescent="0.3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 x14ac:dyDescent="0.3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 x14ac:dyDescent="0.3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 x14ac:dyDescent="0.3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 x14ac:dyDescent="0.3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 x14ac:dyDescent="0.3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 x14ac:dyDescent="0.25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 x14ac:dyDescent="0.35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 x14ac:dyDescent="0.3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 x14ac:dyDescent="0.35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 x14ac:dyDescent="0.2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 x14ac:dyDescent="0.2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 x14ac:dyDescent="0.2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 x14ac:dyDescent="0.3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 x14ac:dyDescent="0.3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 x14ac:dyDescent="0.3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 x14ac:dyDescent="0.2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 x14ac:dyDescent="0.3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 x14ac:dyDescent="0.3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 x14ac:dyDescent="0.3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 x14ac:dyDescent="0.3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 x14ac:dyDescent="0.3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 x14ac:dyDescent="0.3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 x14ac:dyDescent="0.3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 x14ac:dyDescent="0.3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 x14ac:dyDescent="0.3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 x14ac:dyDescent="0.3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 x14ac:dyDescent="0.3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 x14ac:dyDescent="0.25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 x14ac:dyDescent="0.2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 x14ac:dyDescent="0.25">
      <c r="A1" s="655" t="s">
        <v>830</v>
      </c>
      <c r="B1" s="655" t="s">
        <v>831</v>
      </c>
      <c r="C1" s="656" t="s">
        <v>832</v>
      </c>
      <c r="D1" s="657" t="s">
        <v>1377</v>
      </c>
      <c r="E1" s="658" t="s">
        <v>1341</v>
      </c>
    </row>
    <row r="2" spans="1:5" ht="15.75" x14ac:dyDescent="0.25">
      <c r="A2" s="659" t="s">
        <v>860</v>
      </c>
      <c r="B2" s="660" t="s">
        <v>861</v>
      </c>
      <c r="C2" s="661" t="s">
        <v>862</v>
      </c>
      <c r="D2" s="662" t="s">
        <v>864</v>
      </c>
      <c r="E2" s="663" t="s">
        <v>1378</v>
      </c>
    </row>
    <row r="3" spans="1:5" ht="15.75" x14ac:dyDescent="0.25">
      <c r="A3" s="664"/>
      <c r="B3" s="665"/>
      <c r="C3" s="666" t="s">
        <v>866</v>
      </c>
      <c r="D3" s="667" t="s">
        <v>868</v>
      </c>
      <c r="E3" s="668" t="s">
        <v>1378</v>
      </c>
    </row>
    <row r="4" spans="1:5" ht="15.75" x14ac:dyDescent="0.25">
      <c r="A4" s="664"/>
      <c r="B4" s="665" t="s">
        <v>891</v>
      </c>
      <c r="C4" s="666" t="s">
        <v>891</v>
      </c>
      <c r="D4" s="669" t="s">
        <v>893</v>
      </c>
      <c r="E4" s="668" t="s">
        <v>1379</v>
      </c>
    </row>
    <row r="5" spans="1:5" ht="15.75" x14ac:dyDescent="0.25">
      <c r="A5" s="664"/>
      <c r="B5" s="665" t="s">
        <v>898</v>
      </c>
      <c r="C5" s="666" t="s">
        <v>903</v>
      </c>
      <c r="D5" s="667" t="s">
        <v>905</v>
      </c>
      <c r="E5" s="668" t="s">
        <v>1379</v>
      </c>
    </row>
    <row r="6" spans="1:5" ht="15.75" x14ac:dyDescent="0.25">
      <c r="A6" s="664"/>
      <c r="B6" s="665" t="s">
        <v>920</v>
      </c>
      <c r="C6" s="666" t="s">
        <v>920</v>
      </c>
      <c r="D6" s="669" t="s">
        <v>922</v>
      </c>
      <c r="E6" s="668" t="s">
        <v>1379</v>
      </c>
    </row>
    <row r="7" spans="1:5" ht="15.75" x14ac:dyDescent="0.25">
      <c r="A7" s="664"/>
      <c r="B7" s="665" t="s">
        <v>927</v>
      </c>
      <c r="C7" s="666" t="s">
        <v>927</v>
      </c>
      <c r="D7" s="669" t="s">
        <v>929</v>
      </c>
      <c r="E7" s="668" t="s">
        <v>1379</v>
      </c>
    </row>
    <row r="8" spans="1:5" ht="15.75" x14ac:dyDescent="0.25">
      <c r="A8" s="664"/>
      <c r="B8" s="665" t="s">
        <v>931</v>
      </c>
      <c r="C8" s="666" t="s">
        <v>875</v>
      </c>
      <c r="D8" s="669" t="s">
        <v>945</v>
      </c>
      <c r="E8" s="668" t="s">
        <v>1379</v>
      </c>
    </row>
    <row r="9" spans="1:5" ht="15.75" x14ac:dyDescent="0.25">
      <c r="A9" s="664"/>
      <c r="B9" s="665" t="s">
        <v>931</v>
      </c>
      <c r="C9" s="666" t="s">
        <v>932</v>
      </c>
      <c r="D9" s="669" t="s">
        <v>934</v>
      </c>
      <c r="E9" s="668" t="s">
        <v>1379</v>
      </c>
    </row>
    <row r="10" spans="1:5" ht="15.75" x14ac:dyDescent="0.25">
      <c r="A10" s="664"/>
      <c r="B10" s="665" t="s">
        <v>963</v>
      </c>
      <c r="C10" s="666" t="s">
        <v>963</v>
      </c>
      <c r="D10" s="667" t="s">
        <v>1380</v>
      </c>
      <c r="E10" s="668" t="s">
        <v>1379</v>
      </c>
    </row>
    <row r="11" spans="1:5" ht="15.75" x14ac:dyDescent="0.25">
      <c r="A11" s="664"/>
      <c r="B11" s="665"/>
      <c r="C11" s="666"/>
      <c r="D11" s="667" t="s">
        <v>1381</v>
      </c>
      <c r="E11" s="668" t="s">
        <v>1379</v>
      </c>
    </row>
    <row r="12" spans="1:5" ht="15.75" x14ac:dyDescent="0.25">
      <c r="A12" s="664"/>
      <c r="B12" s="665" t="s">
        <v>978</v>
      </c>
      <c r="C12" s="666" t="s">
        <v>979</v>
      </c>
      <c r="D12" s="670" t="s">
        <v>1382</v>
      </c>
      <c r="E12" s="668" t="s">
        <v>1379</v>
      </c>
    </row>
    <row r="13" spans="1:5" ht="15.75" x14ac:dyDescent="0.25">
      <c r="A13" s="664"/>
      <c r="B13" s="665" t="s">
        <v>1383</v>
      </c>
      <c r="C13" s="666" t="s">
        <v>1383</v>
      </c>
      <c r="D13" s="671" t="s">
        <v>1384</v>
      </c>
      <c r="E13" s="668" t="s">
        <v>1385</v>
      </c>
    </row>
    <row r="14" spans="1:5" ht="15.75" x14ac:dyDescent="0.25">
      <c r="A14" s="664"/>
      <c r="B14" s="672" t="s">
        <v>989</v>
      </c>
      <c r="C14" s="673" t="s">
        <v>989</v>
      </c>
      <c r="D14" s="667" t="s">
        <v>1386</v>
      </c>
      <c r="E14" s="668" t="s">
        <v>1387</v>
      </c>
    </row>
    <row r="15" spans="1:5" ht="15.75" x14ac:dyDescent="0.25">
      <c r="A15" s="664"/>
      <c r="B15" s="665" t="s">
        <v>992</v>
      </c>
      <c r="C15" s="666" t="s">
        <v>995</v>
      </c>
      <c r="D15" s="670" t="s">
        <v>997</v>
      </c>
      <c r="E15" s="668" t="s">
        <v>1379</v>
      </c>
    </row>
    <row r="16" spans="1:5" ht="15.75" x14ac:dyDescent="0.25">
      <c r="A16" s="664"/>
      <c r="B16" s="665"/>
      <c r="C16" s="666" t="s">
        <v>976</v>
      </c>
      <c r="D16" s="667" t="s">
        <v>994</v>
      </c>
      <c r="E16" s="668" t="s">
        <v>1379</v>
      </c>
    </row>
    <row r="17" spans="1:5" ht="15.75" x14ac:dyDescent="0.25">
      <c r="A17" s="664"/>
      <c r="B17" s="665" t="s">
        <v>1006</v>
      </c>
      <c r="C17" s="666" t="s">
        <v>1007</v>
      </c>
      <c r="D17" s="667" t="s">
        <v>1009</v>
      </c>
      <c r="E17" s="668" t="s">
        <v>1379</v>
      </c>
    </row>
    <row r="18" spans="1:5" ht="15.75" x14ac:dyDescent="0.25">
      <c r="A18" s="664"/>
      <c r="B18" s="665"/>
      <c r="C18" s="666" t="s">
        <v>1010</v>
      </c>
      <c r="D18" s="669" t="s">
        <v>1388</v>
      </c>
      <c r="E18" s="668" t="s">
        <v>1379</v>
      </c>
    </row>
    <row r="19" spans="1:5" ht="15.75" x14ac:dyDescent="0.25">
      <c r="A19" s="664"/>
      <c r="B19" s="672" t="s">
        <v>1389</v>
      </c>
      <c r="C19" s="673"/>
      <c r="D19" s="670" t="s">
        <v>1390</v>
      </c>
      <c r="E19" s="668" t="s">
        <v>1379</v>
      </c>
    </row>
    <row r="20" spans="1:5" ht="15.75" x14ac:dyDescent="0.25">
      <c r="A20" s="664"/>
      <c r="B20" s="672" t="s">
        <v>1025</v>
      </c>
      <c r="C20" s="673" t="s">
        <v>1025</v>
      </c>
      <c r="D20" s="670" t="s">
        <v>1027</v>
      </c>
      <c r="E20" s="668" t="s">
        <v>1379</v>
      </c>
    </row>
    <row r="21" spans="1:5" ht="15.75" x14ac:dyDescent="0.25">
      <c r="A21" s="674"/>
      <c r="B21" s="675" t="s">
        <v>1391</v>
      </c>
      <c r="C21" s="676" t="s">
        <v>1391</v>
      </c>
      <c r="D21" s="667" t="s">
        <v>1392</v>
      </c>
      <c r="E21" s="668" t="s">
        <v>1378</v>
      </c>
    </row>
    <row r="22" spans="1:5" ht="15.75" x14ac:dyDescent="0.25">
      <c r="A22" s="664"/>
      <c r="B22" s="665" t="s">
        <v>1035</v>
      </c>
      <c r="C22" s="666" t="s">
        <v>1043</v>
      </c>
      <c r="D22" s="670" t="s">
        <v>1045</v>
      </c>
      <c r="E22" s="668" t="s">
        <v>1379</v>
      </c>
    </row>
    <row r="23" spans="1:5" ht="15.75" x14ac:dyDescent="0.25">
      <c r="A23" s="664"/>
      <c r="B23" s="665"/>
      <c r="C23" s="666" t="s">
        <v>1036</v>
      </c>
      <c r="D23" s="670" t="s">
        <v>1038</v>
      </c>
      <c r="E23" s="668" t="s">
        <v>1379</v>
      </c>
    </row>
    <row r="24" spans="1:5" ht="15.75" x14ac:dyDescent="0.25">
      <c r="A24" s="664"/>
      <c r="B24" s="665"/>
      <c r="C24" s="666" t="s">
        <v>1040</v>
      </c>
      <c r="D24" s="670" t="s">
        <v>1041</v>
      </c>
      <c r="E24" s="668" t="s">
        <v>1379</v>
      </c>
    </row>
    <row r="25" spans="1:5" ht="15.75" x14ac:dyDescent="0.25">
      <c r="A25" s="664"/>
      <c r="B25" s="665" t="s">
        <v>1049</v>
      </c>
      <c r="C25" s="666" t="s">
        <v>1049</v>
      </c>
      <c r="D25" s="677" t="s">
        <v>1393</v>
      </c>
      <c r="E25" s="668" t="s">
        <v>1379</v>
      </c>
    </row>
    <row r="26" spans="1:5" ht="15.75" x14ac:dyDescent="0.25">
      <c r="A26" s="664"/>
      <c r="B26" s="665" t="s">
        <v>1081</v>
      </c>
      <c r="C26" s="666" t="s">
        <v>1081</v>
      </c>
      <c r="D26" s="669" t="s">
        <v>1083</v>
      </c>
      <c r="E26" s="668" t="s">
        <v>1379</v>
      </c>
    </row>
    <row r="27" spans="1:5" ht="15.75" x14ac:dyDescent="0.25">
      <c r="A27" s="664"/>
      <c r="B27" s="672" t="s">
        <v>1101</v>
      </c>
      <c r="C27" s="673" t="s">
        <v>1102</v>
      </c>
      <c r="D27" s="669" t="s">
        <v>1394</v>
      </c>
      <c r="E27" s="668" t="s">
        <v>1379</v>
      </c>
    </row>
    <row r="28" spans="1:5" ht="15.75" x14ac:dyDescent="0.25">
      <c r="A28" s="678"/>
      <c r="B28" s="672" t="s">
        <v>1107</v>
      </c>
      <c r="C28" s="673" t="s">
        <v>1107</v>
      </c>
      <c r="D28" s="677" t="s">
        <v>1395</v>
      </c>
      <c r="E28" s="668" t="s">
        <v>1379</v>
      </c>
    </row>
    <row r="29" spans="1:5" ht="15.75" x14ac:dyDescent="0.25">
      <c r="A29" s="664"/>
      <c r="B29" s="665" t="s">
        <v>1111</v>
      </c>
      <c r="C29" s="666" t="s">
        <v>1111</v>
      </c>
      <c r="D29" s="667" t="s">
        <v>1113</v>
      </c>
      <c r="E29" s="668" t="s">
        <v>1379</v>
      </c>
    </row>
    <row r="30" spans="1:5" ht="15.75" x14ac:dyDescent="0.25">
      <c r="A30" s="664"/>
      <c r="B30" s="665"/>
      <c r="C30" s="666" t="s">
        <v>1114</v>
      </c>
      <c r="D30" s="669" t="s">
        <v>1115</v>
      </c>
      <c r="E30" s="668" t="s">
        <v>1379</v>
      </c>
    </row>
    <row r="31" spans="1:5" ht="15.75" x14ac:dyDescent="0.25">
      <c r="A31" s="664"/>
      <c r="B31" s="665"/>
      <c r="C31" s="666" t="s">
        <v>1116</v>
      </c>
      <c r="D31" s="669" t="s">
        <v>1117</v>
      </c>
      <c r="E31" s="668" t="s">
        <v>1379</v>
      </c>
    </row>
    <row r="32" spans="1:5" ht="15.75" x14ac:dyDescent="0.25">
      <c r="A32" s="664"/>
      <c r="B32" s="665"/>
      <c r="C32" s="666" t="s">
        <v>875</v>
      </c>
      <c r="D32" s="669" t="s">
        <v>1396</v>
      </c>
      <c r="E32" s="668" t="s">
        <v>1379</v>
      </c>
    </row>
    <row r="33" spans="1:5" ht="15.75" x14ac:dyDescent="0.25">
      <c r="A33" s="664"/>
      <c r="B33" s="665" t="s">
        <v>1125</v>
      </c>
      <c r="C33" s="666" t="s">
        <v>1125</v>
      </c>
      <c r="D33" s="667" t="s">
        <v>1397</v>
      </c>
      <c r="E33" s="668" t="s">
        <v>1379</v>
      </c>
    </row>
    <row r="34" spans="1:5" ht="15.75" x14ac:dyDescent="0.25">
      <c r="A34" s="664"/>
      <c r="B34" s="679"/>
      <c r="C34" s="666"/>
      <c r="D34" s="667" t="s">
        <v>1398</v>
      </c>
      <c r="E34" s="668" t="s">
        <v>1379</v>
      </c>
    </row>
    <row r="35" spans="1:5" ht="15.75" x14ac:dyDescent="0.25">
      <c r="A35" s="664"/>
      <c r="B35" s="679"/>
      <c r="C35" s="666"/>
      <c r="D35" s="667" t="s">
        <v>1399</v>
      </c>
      <c r="E35" s="668" t="s">
        <v>1379</v>
      </c>
    </row>
    <row r="36" spans="1:5" ht="15.75" x14ac:dyDescent="0.25">
      <c r="A36" s="664"/>
      <c r="B36" s="679"/>
      <c r="C36" s="666" t="s">
        <v>1126</v>
      </c>
      <c r="D36" s="667" t="s">
        <v>1128</v>
      </c>
      <c r="E36" s="668" t="s">
        <v>1379</v>
      </c>
    </row>
    <row r="37" spans="1:5" ht="15.75" x14ac:dyDescent="0.25">
      <c r="A37" s="664"/>
      <c r="B37" s="1190" t="s">
        <v>1135</v>
      </c>
      <c r="C37" s="673" t="s">
        <v>1140</v>
      </c>
      <c r="D37" s="667" t="s">
        <v>1141</v>
      </c>
      <c r="E37" s="668" t="s">
        <v>1378</v>
      </c>
    </row>
    <row r="38" spans="1:5" ht="15.75" x14ac:dyDescent="0.25">
      <c r="A38" s="664"/>
      <c r="B38" s="1191"/>
      <c r="C38" s="673" t="s">
        <v>1142</v>
      </c>
      <c r="D38" s="667" t="s">
        <v>205</v>
      </c>
      <c r="E38" s="668" t="s">
        <v>1378</v>
      </c>
    </row>
    <row r="39" spans="1:5" ht="15.75" x14ac:dyDescent="0.25">
      <c r="A39" s="664"/>
      <c r="B39" s="1191"/>
      <c r="C39" s="680" t="s">
        <v>1400</v>
      </c>
      <c r="D39" s="667" t="s">
        <v>1401</v>
      </c>
      <c r="E39" s="668" t="s">
        <v>1378</v>
      </c>
    </row>
    <row r="40" spans="1:5" ht="16.5" thickBot="1" x14ac:dyDescent="0.3">
      <c r="A40" s="681"/>
      <c r="B40" s="1192"/>
      <c r="C40" s="682" t="s">
        <v>1402</v>
      </c>
      <c r="D40" s="683" t="s">
        <v>1403</v>
      </c>
      <c r="E40" s="684" t="s">
        <v>1387</v>
      </c>
    </row>
    <row r="41" spans="1:5" ht="16.5" thickBot="1" x14ac:dyDescent="0.3">
      <c r="A41" s="685" t="s">
        <v>838</v>
      </c>
      <c r="B41" s="685" t="s">
        <v>1077</v>
      </c>
      <c r="C41" s="686" t="s">
        <v>1077</v>
      </c>
      <c r="D41" s="687" t="s">
        <v>1079</v>
      </c>
      <c r="E41" s="688" t="s">
        <v>1379</v>
      </c>
    </row>
    <row r="42" spans="1:5" ht="16.5" thickBot="1" x14ac:dyDescent="0.3">
      <c r="A42" s="685" t="s">
        <v>911</v>
      </c>
      <c r="B42" s="685" t="s">
        <v>912</v>
      </c>
      <c r="C42" s="686" t="s">
        <v>912</v>
      </c>
      <c r="D42" s="689" t="s">
        <v>1404</v>
      </c>
      <c r="E42" s="688" t="s">
        <v>1379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 x14ac:dyDescent="0.2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 x14ac:dyDescent="0.2"/>
  <cols>
    <col min="1" max="1" width="20.85546875" style="911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8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 x14ac:dyDescent="0.25">
      <c r="B2" s="123" t="s">
        <v>116</v>
      </c>
      <c r="C2" s="122"/>
      <c r="D2" s="122"/>
      <c r="E2" s="122"/>
      <c r="F2" s="122"/>
      <c r="G2" s="121"/>
      <c r="H2" s="812" t="s">
        <v>377</v>
      </c>
      <c r="I2" s="420"/>
      <c r="J2" s="121"/>
      <c r="K2" s="121"/>
      <c r="M2" s="121"/>
      <c r="N2" s="121"/>
      <c r="O2" s="121"/>
    </row>
    <row r="3" spans="2:15" ht="18.75" customHeight="1" thickBot="1" x14ac:dyDescent="0.25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 x14ac:dyDescent="0.25">
      <c r="B4" s="1197" t="s">
        <v>1405</v>
      </c>
      <c r="C4" s="1198"/>
      <c r="D4" s="1198"/>
      <c r="E4" s="1198"/>
      <c r="F4" s="1199"/>
      <c r="G4" s="598"/>
      <c r="H4" s="406"/>
      <c r="I4" s="599"/>
      <c r="J4" s="599"/>
      <c r="K4" s="570"/>
      <c r="L4"/>
    </row>
    <row r="5" spans="2:15" s="149" customFormat="1" ht="18.75" customHeight="1" x14ac:dyDescent="0.2">
      <c r="B5" s="145"/>
      <c r="C5" s="646"/>
      <c r="D5" s="147"/>
      <c r="F5" s="147"/>
      <c r="G5" s="598"/>
      <c r="H5" s="406"/>
      <c r="I5" s="599"/>
      <c r="J5" s="599"/>
      <c r="K5" s="570"/>
      <c r="L5"/>
    </row>
    <row r="6" spans="2:15" ht="18.75" customHeight="1" x14ac:dyDescent="0.2">
      <c r="B6" s="833" t="s">
        <v>124</v>
      </c>
      <c r="C6" s="835"/>
      <c r="D6" s="784"/>
      <c r="E6" s="784"/>
      <c r="F6" s="784"/>
      <c r="G6" s="705"/>
      <c r="H6" s="705"/>
      <c r="I6" s="705"/>
      <c r="J6" s="705"/>
      <c r="K6" s="705"/>
      <c r="L6" s="784"/>
      <c r="M6" s="784"/>
      <c r="N6" s="784"/>
      <c r="O6" s="784"/>
    </row>
    <row r="7" spans="2:15" s="14" customFormat="1" ht="40.15" customHeight="1" x14ac:dyDescent="0.2">
      <c r="B7" s="900" t="s">
        <v>1406</v>
      </c>
      <c r="C7" s="634"/>
      <c r="D7" s="634" t="s">
        <v>1407</v>
      </c>
      <c r="E7" s="786" t="s">
        <v>1408</v>
      </c>
      <c r="F7" s="1193" t="s">
        <v>1409</v>
      </c>
      <c r="G7" s="1195" t="s">
        <v>381</v>
      </c>
      <c r="H7" s="1193" t="s">
        <v>1408</v>
      </c>
      <c r="I7" s="834" t="s">
        <v>183</v>
      </c>
      <c r="J7" s="834" t="s">
        <v>252</v>
      </c>
      <c r="K7" s="834" t="s">
        <v>212</v>
      </c>
      <c r="L7" s="834" t="s">
        <v>1410</v>
      </c>
      <c r="M7" s="834" t="s">
        <v>142</v>
      </c>
      <c r="N7" s="834" t="s">
        <v>269</v>
      </c>
      <c r="O7" s="834" t="s">
        <v>1411</v>
      </c>
    </row>
    <row r="8" spans="2:15" s="14" customFormat="1" ht="38.25" customHeight="1" x14ac:dyDescent="0.2">
      <c r="B8" s="635" t="s">
        <v>380</v>
      </c>
      <c r="C8" s="635" t="s">
        <v>381</v>
      </c>
      <c r="D8" s="634" t="s">
        <v>1187</v>
      </c>
      <c r="E8" s="635" t="s">
        <v>171</v>
      </c>
      <c r="F8" s="1194"/>
      <c r="G8" s="1196"/>
      <c r="H8" s="1194"/>
      <c r="I8" s="635" t="s">
        <v>1187</v>
      </c>
      <c r="J8" s="635" t="s">
        <v>1412</v>
      </c>
      <c r="K8" s="635" t="s">
        <v>1187</v>
      </c>
      <c r="L8" s="635" t="s">
        <v>1187</v>
      </c>
      <c r="M8" s="635" t="s">
        <v>1187</v>
      </c>
      <c r="N8" s="635" t="s">
        <v>1187</v>
      </c>
      <c r="O8" s="635" t="s">
        <v>1187</v>
      </c>
    </row>
    <row r="9" spans="2:15" s="14" customFormat="1" ht="18.75" hidden="1" customHeight="1" x14ac:dyDescent="0.2">
      <c r="B9" s="648" t="s">
        <v>1413</v>
      </c>
      <c r="C9" s="648" t="s">
        <v>1414</v>
      </c>
      <c r="D9" s="648">
        <v>45309</v>
      </c>
      <c r="E9" s="777">
        <f>D9+8</f>
        <v>45317</v>
      </c>
      <c r="F9" s="777" t="s">
        <v>1415</v>
      </c>
      <c r="G9" s="777" t="s">
        <v>1416</v>
      </c>
      <c r="H9" s="777">
        <v>45318</v>
      </c>
      <c r="I9" s="777">
        <f>H9+4</f>
        <v>45322</v>
      </c>
      <c r="J9" s="777">
        <f>H9+7</f>
        <v>45325</v>
      </c>
      <c r="K9" s="777">
        <f>H9+12</f>
        <v>45330</v>
      </c>
      <c r="L9" s="777">
        <f>H9+15</f>
        <v>45333</v>
      </c>
      <c r="M9" s="777">
        <f>H9+19</f>
        <v>45337</v>
      </c>
      <c r="N9" s="777">
        <f>H9+23</f>
        <v>45341</v>
      </c>
      <c r="O9" s="777">
        <f>H9+25</f>
        <v>45343</v>
      </c>
    </row>
    <row r="10" spans="2:15" s="14" customFormat="1" ht="18.75" hidden="1" customHeight="1" x14ac:dyDescent="0.2">
      <c r="B10" s="648" t="s">
        <v>1417</v>
      </c>
      <c r="C10" s="648" t="s">
        <v>1418</v>
      </c>
      <c r="D10" s="648">
        <v>45320</v>
      </c>
      <c r="E10" s="777">
        <f t="shared" ref="E10:E14" si="0">D10+8</f>
        <v>45328</v>
      </c>
      <c r="F10" s="777" t="s">
        <v>1419</v>
      </c>
      <c r="G10" s="777" t="s">
        <v>1420</v>
      </c>
      <c r="H10" s="777">
        <v>45325</v>
      </c>
      <c r="I10" s="777">
        <f t="shared" ref="I10:I20" si="1">I9+7</f>
        <v>45329</v>
      </c>
      <c r="J10" s="777">
        <f t="shared" ref="J10:J20" si="2">J9+7</f>
        <v>45332</v>
      </c>
      <c r="K10" s="777">
        <f t="shared" ref="K10:K20" si="3">K9+7</f>
        <v>45337</v>
      </c>
      <c r="L10" s="777">
        <f t="shared" ref="L10:L20" si="4">L9+7</f>
        <v>45340</v>
      </c>
      <c r="M10" s="777">
        <f t="shared" ref="M10:M20" si="5">M9+7</f>
        <v>45344</v>
      </c>
      <c r="N10" s="777">
        <f t="shared" ref="N10:N20" si="6">N9+7</f>
        <v>45348</v>
      </c>
      <c r="O10" s="777">
        <f t="shared" ref="O10:O20" si="7">O9+7</f>
        <v>45350</v>
      </c>
    </row>
    <row r="11" spans="2:15" s="14" customFormat="1" ht="18.75" hidden="1" customHeight="1" x14ac:dyDescent="0.2">
      <c r="B11" s="648" t="s">
        <v>1421</v>
      </c>
      <c r="C11" s="648" t="s">
        <v>1422</v>
      </c>
      <c r="D11" s="648">
        <v>45322</v>
      </c>
      <c r="E11" s="777">
        <f t="shared" si="0"/>
        <v>45330</v>
      </c>
      <c r="F11" s="777" t="s">
        <v>1423</v>
      </c>
      <c r="G11" s="777" t="s">
        <v>1424</v>
      </c>
      <c r="H11" s="777">
        <v>45332</v>
      </c>
      <c r="I11" s="779">
        <f t="shared" si="1"/>
        <v>45336</v>
      </c>
      <c r="J11" s="779">
        <f t="shared" si="2"/>
        <v>45339</v>
      </c>
      <c r="K11" s="779">
        <f t="shared" si="3"/>
        <v>45344</v>
      </c>
      <c r="L11" s="779">
        <f t="shared" si="4"/>
        <v>45347</v>
      </c>
      <c r="M11" s="779">
        <f t="shared" si="5"/>
        <v>45351</v>
      </c>
      <c r="N11" s="779">
        <f t="shared" si="6"/>
        <v>45355</v>
      </c>
      <c r="O11" s="779">
        <f t="shared" si="7"/>
        <v>45357</v>
      </c>
    </row>
    <row r="12" spans="2:15" s="14" customFormat="1" ht="18.75" hidden="1" customHeight="1" x14ac:dyDescent="0.2">
      <c r="B12" s="648" t="s">
        <v>1425</v>
      </c>
      <c r="C12" s="648" t="s">
        <v>1426</v>
      </c>
      <c r="D12" s="648">
        <f t="shared" ref="D12:D18" si="8">D11+7</f>
        <v>45329</v>
      </c>
      <c r="E12" s="777">
        <f t="shared" si="0"/>
        <v>45337</v>
      </c>
      <c r="F12" s="777" t="s">
        <v>1427</v>
      </c>
      <c r="G12" s="777" t="s">
        <v>1428</v>
      </c>
      <c r="H12" s="777">
        <v>45339</v>
      </c>
      <c r="I12" s="777">
        <f t="shared" si="1"/>
        <v>45343</v>
      </c>
      <c r="J12" s="777">
        <f t="shared" si="2"/>
        <v>45346</v>
      </c>
      <c r="K12" s="777">
        <f t="shared" si="3"/>
        <v>45351</v>
      </c>
      <c r="L12" s="777">
        <f t="shared" si="4"/>
        <v>45354</v>
      </c>
      <c r="M12" s="777">
        <f t="shared" si="5"/>
        <v>45358</v>
      </c>
      <c r="N12" s="777">
        <f t="shared" si="6"/>
        <v>45362</v>
      </c>
      <c r="O12" s="777">
        <f t="shared" si="7"/>
        <v>45364</v>
      </c>
    </row>
    <row r="13" spans="2:15" s="14" customFormat="1" ht="18.75" hidden="1" customHeight="1" x14ac:dyDescent="0.2">
      <c r="B13" s="648" t="s">
        <v>1429</v>
      </c>
      <c r="C13" s="648" t="s">
        <v>1430</v>
      </c>
      <c r="D13" s="702">
        <f t="shared" si="8"/>
        <v>45336</v>
      </c>
      <c r="E13" s="777">
        <f t="shared" si="0"/>
        <v>45344</v>
      </c>
      <c r="F13" s="777" t="s">
        <v>1431</v>
      </c>
      <c r="G13" s="777" t="s">
        <v>1432</v>
      </c>
      <c r="H13" s="777">
        <v>45346</v>
      </c>
      <c r="I13" s="777">
        <f t="shared" si="1"/>
        <v>45350</v>
      </c>
      <c r="J13" s="777">
        <f t="shared" si="2"/>
        <v>45353</v>
      </c>
      <c r="K13" s="777">
        <f t="shared" si="3"/>
        <v>45358</v>
      </c>
      <c r="L13" s="777">
        <f t="shared" si="4"/>
        <v>45361</v>
      </c>
      <c r="M13" s="777">
        <f t="shared" si="5"/>
        <v>45365</v>
      </c>
      <c r="N13" s="777">
        <f t="shared" si="6"/>
        <v>45369</v>
      </c>
      <c r="O13" s="777">
        <f t="shared" si="7"/>
        <v>45371</v>
      </c>
    </row>
    <row r="14" spans="2:15" s="14" customFormat="1" ht="18.75" hidden="1" customHeight="1" x14ac:dyDescent="0.2">
      <c r="B14" s="648" t="s">
        <v>1433</v>
      </c>
      <c r="C14" s="648" t="s">
        <v>1434</v>
      </c>
      <c r="D14" s="648">
        <f t="shared" si="8"/>
        <v>45343</v>
      </c>
      <c r="E14" s="777">
        <f t="shared" si="0"/>
        <v>45351</v>
      </c>
      <c r="F14" s="777" t="s">
        <v>1435</v>
      </c>
      <c r="G14" s="777" t="s">
        <v>1436</v>
      </c>
      <c r="H14" s="777">
        <v>45353</v>
      </c>
      <c r="I14" s="777">
        <f t="shared" si="1"/>
        <v>45357</v>
      </c>
      <c r="J14" s="777">
        <f t="shared" si="2"/>
        <v>45360</v>
      </c>
      <c r="K14" s="777">
        <f t="shared" si="3"/>
        <v>45365</v>
      </c>
      <c r="L14" s="777">
        <f t="shared" si="4"/>
        <v>45368</v>
      </c>
      <c r="M14" s="777">
        <f t="shared" si="5"/>
        <v>45372</v>
      </c>
      <c r="N14" s="777">
        <f t="shared" si="6"/>
        <v>45376</v>
      </c>
      <c r="O14" s="777">
        <f t="shared" si="7"/>
        <v>45378</v>
      </c>
    </row>
    <row r="15" spans="2:15" s="14" customFormat="1" ht="18.75" hidden="1" customHeight="1" x14ac:dyDescent="0.2">
      <c r="B15" s="648" t="s">
        <v>1437</v>
      </c>
      <c r="C15" s="648" t="s">
        <v>1438</v>
      </c>
      <c r="D15" s="648">
        <f t="shared" si="8"/>
        <v>45350</v>
      </c>
      <c r="E15" s="777">
        <f t="shared" ref="E15:E19" si="9">D15+8</f>
        <v>45358</v>
      </c>
      <c r="F15" s="777" t="s">
        <v>1439</v>
      </c>
      <c r="G15" s="777" t="s">
        <v>1440</v>
      </c>
      <c r="H15" s="777">
        <v>45360</v>
      </c>
      <c r="I15" s="777">
        <f t="shared" si="1"/>
        <v>45364</v>
      </c>
      <c r="J15" s="777">
        <f t="shared" si="2"/>
        <v>45367</v>
      </c>
      <c r="K15" s="777">
        <f t="shared" si="3"/>
        <v>45372</v>
      </c>
      <c r="L15" s="777">
        <f t="shared" si="4"/>
        <v>45375</v>
      </c>
      <c r="M15" s="777">
        <f t="shared" si="5"/>
        <v>45379</v>
      </c>
      <c r="N15" s="777">
        <f t="shared" si="6"/>
        <v>45383</v>
      </c>
      <c r="O15" s="777">
        <f t="shared" si="7"/>
        <v>45385</v>
      </c>
    </row>
    <row r="16" spans="2:15" s="14" customFormat="1" ht="18.75" customHeight="1" x14ac:dyDescent="0.2">
      <c r="B16" s="829" t="s">
        <v>1413</v>
      </c>
      <c r="C16" s="829" t="s">
        <v>1441</v>
      </c>
      <c r="D16" s="648">
        <v>45357</v>
      </c>
      <c r="E16" s="777">
        <f t="shared" si="9"/>
        <v>45365</v>
      </c>
      <c r="F16" s="777" t="s">
        <v>1415</v>
      </c>
      <c r="G16" s="777" t="s">
        <v>1442</v>
      </c>
      <c r="H16" s="777">
        <v>45367</v>
      </c>
      <c r="I16" s="777">
        <f t="shared" si="1"/>
        <v>45371</v>
      </c>
      <c r="J16" s="777">
        <f t="shared" si="2"/>
        <v>45374</v>
      </c>
      <c r="K16" s="777">
        <f t="shared" si="3"/>
        <v>45379</v>
      </c>
      <c r="L16" s="777">
        <f t="shared" si="4"/>
        <v>45382</v>
      </c>
      <c r="M16" s="777">
        <f t="shared" si="5"/>
        <v>45386</v>
      </c>
      <c r="N16" s="777">
        <f t="shared" si="6"/>
        <v>45390</v>
      </c>
      <c r="O16" s="777">
        <f t="shared" si="7"/>
        <v>45392</v>
      </c>
    </row>
    <row r="17" spans="1:15" s="14" customFormat="1" ht="18.75" customHeight="1" x14ac:dyDescent="0.2">
      <c r="A17" s="912"/>
      <c r="B17" s="829" t="s">
        <v>1417</v>
      </c>
      <c r="C17" s="829" t="s">
        <v>1443</v>
      </c>
      <c r="D17" s="648">
        <f t="shared" si="8"/>
        <v>45364</v>
      </c>
      <c r="E17" s="777">
        <f t="shared" si="9"/>
        <v>45372</v>
      </c>
      <c r="F17" s="777" t="s">
        <v>1419</v>
      </c>
      <c r="G17" s="777" t="s">
        <v>1444</v>
      </c>
      <c r="H17" s="777">
        <v>45374</v>
      </c>
      <c r="I17" s="777">
        <f t="shared" si="1"/>
        <v>45378</v>
      </c>
      <c r="J17" s="777">
        <f t="shared" si="2"/>
        <v>45381</v>
      </c>
      <c r="K17" s="777">
        <f t="shared" si="3"/>
        <v>45386</v>
      </c>
      <c r="L17" s="777">
        <f t="shared" si="4"/>
        <v>45389</v>
      </c>
      <c r="M17" s="777">
        <f t="shared" si="5"/>
        <v>45393</v>
      </c>
      <c r="N17" s="777">
        <f t="shared" si="6"/>
        <v>45397</v>
      </c>
      <c r="O17" s="777">
        <f t="shared" si="7"/>
        <v>45399</v>
      </c>
    </row>
    <row r="18" spans="1:15" s="14" customFormat="1" ht="18.75" customHeight="1" x14ac:dyDescent="0.2">
      <c r="A18" s="912"/>
      <c r="B18" s="829" t="s">
        <v>1425</v>
      </c>
      <c r="C18" s="829" t="s">
        <v>1445</v>
      </c>
      <c r="D18" s="648">
        <f t="shared" si="8"/>
        <v>45371</v>
      </c>
      <c r="E18" s="777">
        <f t="shared" si="9"/>
        <v>45379</v>
      </c>
      <c r="F18" s="777" t="s">
        <v>1427</v>
      </c>
      <c r="G18" s="777" t="s">
        <v>1446</v>
      </c>
      <c r="H18" s="777">
        <v>45381</v>
      </c>
      <c r="I18" s="777">
        <f t="shared" si="1"/>
        <v>45385</v>
      </c>
      <c r="J18" s="777">
        <f t="shared" si="2"/>
        <v>45388</v>
      </c>
      <c r="K18" s="777">
        <f t="shared" si="3"/>
        <v>45393</v>
      </c>
      <c r="L18" s="777">
        <f t="shared" si="4"/>
        <v>45396</v>
      </c>
      <c r="M18" s="777">
        <f t="shared" si="5"/>
        <v>45400</v>
      </c>
      <c r="N18" s="777">
        <f t="shared" si="6"/>
        <v>45404</v>
      </c>
      <c r="O18" s="777">
        <f t="shared" si="7"/>
        <v>45406</v>
      </c>
    </row>
    <row r="19" spans="1:15" s="14" customFormat="1" ht="18.75" customHeight="1" x14ac:dyDescent="0.2">
      <c r="A19" s="912"/>
      <c r="B19" s="829" t="s">
        <v>1447</v>
      </c>
      <c r="C19" s="829" t="s">
        <v>1448</v>
      </c>
      <c r="D19" s="648">
        <f>D18+7</f>
        <v>45378</v>
      </c>
      <c r="E19" s="777">
        <f t="shared" si="9"/>
        <v>45386</v>
      </c>
      <c r="F19" s="777" t="s">
        <v>1431</v>
      </c>
      <c r="G19" s="777" t="s">
        <v>1449</v>
      </c>
      <c r="H19" s="777">
        <v>45388</v>
      </c>
      <c r="I19" s="777">
        <f t="shared" si="1"/>
        <v>45392</v>
      </c>
      <c r="J19" s="777">
        <f t="shared" si="2"/>
        <v>45395</v>
      </c>
      <c r="K19" s="777">
        <f t="shared" si="3"/>
        <v>45400</v>
      </c>
      <c r="L19" s="777">
        <f t="shared" si="4"/>
        <v>45403</v>
      </c>
      <c r="M19" s="777">
        <f t="shared" si="5"/>
        <v>45407</v>
      </c>
      <c r="N19" s="777">
        <f t="shared" si="6"/>
        <v>45411</v>
      </c>
      <c r="O19" s="777">
        <f t="shared" si="7"/>
        <v>45413</v>
      </c>
    </row>
    <row r="20" spans="1:15" s="14" customFormat="1" ht="18.75" customHeight="1" x14ac:dyDescent="0.2">
      <c r="A20" s="912"/>
      <c r="B20" s="829" t="s">
        <v>1433</v>
      </c>
      <c r="C20" s="829" t="s">
        <v>1450</v>
      </c>
      <c r="D20" s="648">
        <v>45385</v>
      </c>
      <c r="E20" s="777">
        <f t="shared" ref="E20" si="10">D20+8</f>
        <v>45393</v>
      </c>
      <c r="F20" s="777" t="s">
        <v>1435</v>
      </c>
      <c r="G20" s="777" t="s">
        <v>1451</v>
      </c>
      <c r="H20" s="777">
        <f t="shared" ref="H20" si="11">H19+7</f>
        <v>45395</v>
      </c>
      <c r="I20" s="777">
        <f t="shared" si="1"/>
        <v>45399</v>
      </c>
      <c r="J20" s="777">
        <f t="shared" si="2"/>
        <v>45402</v>
      </c>
      <c r="K20" s="777">
        <f t="shared" si="3"/>
        <v>45407</v>
      </c>
      <c r="L20" s="777">
        <f t="shared" si="4"/>
        <v>45410</v>
      </c>
      <c r="M20" s="777">
        <f t="shared" si="5"/>
        <v>45414</v>
      </c>
      <c r="N20" s="777">
        <f t="shared" si="6"/>
        <v>45418</v>
      </c>
      <c r="O20" s="777">
        <f t="shared" si="7"/>
        <v>45420</v>
      </c>
    </row>
    <row r="21" spans="1:15" s="14" customFormat="1" ht="18.75" customHeight="1" x14ac:dyDescent="0.2">
      <c r="A21" s="912"/>
      <c r="B21" s="738"/>
      <c r="C21" s="733"/>
      <c r="D21" s="733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 x14ac:dyDescent="0.2">
      <c r="A22" s="912"/>
      <c r="B22" s="833" t="s">
        <v>124</v>
      </c>
      <c r="C22" s="733"/>
      <c r="D22" s="73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 x14ac:dyDescent="0.2">
      <c r="A23" s="912"/>
      <c r="B23" s="900" t="s">
        <v>1406</v>
      </c>
      <c r="C23" s="634"/>
      <c r="D23" s="634" t="s">
        <v>1407</v>
      </c>
      <c r="E23" s="786" t="s">
        <v>1408</v>
      </c>
      <c r="F23" s="1193" t="s">
        <v>1409</v>
      </c>
      <c r="G23" s="1195" t="s">
        <v>381</v>
      </c>
      <c r="H23" s="1193" t="s">
        <v>1408</v>
      </c>
      <c r="I23" s="836" t="s">
        <v>348</v>
      </c>
      <c r="J23" s="490"/>
      <c r="K23" s="490"/>
      <c r="L23" s="490"/>
      <c r="M23" s="348"/>
      <c r="N23" s="348"/>
      <c r="O23" s="348"/>
    </row>
    <row r="24" spans="1:15" s="14" customFormat="1" ht="18.75" customHeight="1" x14ac:dyDescent="0.2">
      <c r="A24" s="912"/>
      <c r="B24" s="635" t="s">
        <v>380</v>
      </c>
      <c r="C24" s="635" t="s">
        <v>381</v>
      </c>
      <c r="D24" s="634" t="s">
        <v>1187</v>
      </c>
      <c r="E24" s="635" t="s">
        <v>171</v>
      </c>
      <c r="F24" s="1194"/>
      <c r="G24" s="1196"/>
      <c r="H24" s="1194"/>
      <c r="I24" s="635"/>
      <c r="J24" s="373"/>
      <c r="K24" s="373"/>
      <c r="L24" s="373"/>
      <c r="M24" s="348"/>
      <c r="N24" s="348"/>
      <c r="O24" s="348"/>
    </row>
    <row r="25" spans="1:15" s="14" customFormat="1" ht="18.75" hidden="1" customHeight="1" x14ac:dyDescent="0.2">
      <c r="A25" s="912"/>
      <c r="B25" s="648" t="s">
        <v>1417</v>
      </c>
      <c r="C25" s="648" t="s">
        <v>1418</v>
      </c>
      <c r="D25" s="648">
        <v>45320</v>
      </c>
      <c r="E25" s="777">
        <f>D25+8</f>
        <v>45328</v>
      </c>
      <c r="F25" s="777" t="s">
        <v>1423</v>
      </c>
      <c r="G25" s="777" t="s">
        <v>1452</v>
      </c>
      <c r="H25" s="777">
        <v>45321</v>
      </c>
      <c r="I25" s="777">
        <f>H25+4</f>
        <v>45325</v>
      </c>
      <c r="J25" s="9"/>
      <c r="K25" s="12"/>
      <c r="M25" s="348"/>
      <c r="N25" s="348"/>
      <c r="O25" s="348"/>
    </row>
    <row r="26" spans="1:15" s="14" customFormat="1" ht="18.75" hidden="1" customHeight="1" x14ac:dyDescent="0.2">
      <c r="A26" s="912"/>
      <c r="B26" s="648" t="s">
        <v>1421</v>
      </c>
      <c r="C26" s="648" t="s">
        <v>1422</v>
      </c>
      <c r="D26" s="648">
        <v>45322</v>
      </c>
      <c r="E26" s="777">
        <f t="shared" ref="E26:E36" si="12">D26+8</f>
        <v>45330</v>
      </c>
      <c r="F26" s="777" t="s">
        <v>1427</v>
      </c>
      <c r="G26" s="777" t="s">
        <v>1453</v>
      </c>
      <c r="H26" s="777">
        <f t="shared" ref="H26:I29" si="13">H25+7</f>
        <v>45328</v>
      </c>
      <c r="I26" s="777">
        <f>I25+7</f>
        <v>45332</v>
      </c>
      <c r="J26" s="9"/>
      <c r="K26" s="12"/>
      <c r="M26" s="348"/>
      <c r="N26" s="348"/>
      <c r="O26" s="348"/>
    </row>
    <row r="27" spans="1:15" s="14" customFormat="1" ht="18.75" hidden="1" customHeight="1" x14ac:dyDescent="0.2">
      <c r="A27" s="912"/>
      <c r="B27" s="648" t="s">
        <v>1425</v>
      </c>
      <c r="C27" s="648" t="s">
        <v>1426</v>
      </c>
      <c r="D27" s="648">
        <f t="shared" ref="D27:D32" si="14">D26+7</f>
        <v>45329</v>
      </c>
      <c r="E27" s="777">
        <f t="shared" si="12"/>
        <v>45337</v>
      </c>
      <c r="F27" s="777" t="s">
        <v>1431</v>
      </c>
      <c r="G27" s="777" t="s">
        <v>1454</v>
      </c>
      <c r="H27" s="777">
        <f t="shared" si="13"/>
        <v>45335</v>
      </c>
      <c r="I27" s="777">
        <f t="shared" si="13"/>
        <v>45339</v>
      </c>
      <c r="J27" s="9"/>
      <c r="K27" s="12"/>
      <c r="M27" s="348"/>
      <c r="N27" s="348"/>
      <c r="O27" s="348"/>
    </row>
    <row r="28" spans="1:15" s="14" customFormat="1" ht="18.75" hidden="1" customHeight="1" x14ac:dyDescent="0.2">
      <c r="A28" s="912"/>
      <c r="B28" s="648" t="s">
        <v>1429</v>
      </c>
      <c r="C28" s="648" t="s">
        <v>1430</v>
      </c>
      <c r="D28" s="702">
        <f t="shared" si="14"/>
        <v>45336</v>
      </c>
      <c r="E28" s="777">
        <f t="shared" si="12"/>
        <v>45344</v>
      </c>
      <c r="F28" s="777" t="s">
        <v>1439</v>
      </c>
      <c r="G28" s="777" t="s">
        <v>1455</v>
      </c>
      <c r="H28" s="777">
        <f t="shared" si="13"/>
        <v>45342</v>
      </c>
      <c r="I28" s="777">
        <f t="shared" si="13"/>
        <v>45346</v>
      </c>
      <c r="J28" s="9"/>
      <c r="K28" s="12"/>
      <c r="M28" s="348"/>
      <c r="N28" s="348"/>
      <c r="O28" s="348"/>
    </row>
    <row r="29" spans="1:15" s="14" customFormat="1" ht="18.75" hidden="1" customHeight="1" x14ac:dyDescent="0.2">
      <c r="A29" s="912"/>
      <c r="B29" s="648" t="s">
        <v>1433</v>
      </c>
      <c r="C29" s="648" t="s">
        <v>1434</v>
      </c>
      <c r="D29" s="648">
        <f t="shared" si="14"/>
        <v>45343</v>
      </c>
      <c r="E29" s="777">
        <f t="shared" si="12"/>
        <v>45351</v>
      </c>
      <c r="F29" s="777" t="s">
        <v>1415</v>
      </c>
      <c r="G29" s="777" t="s">
        <v>1456</v>
      </c>
      <c r="H29" s="777">
        <f t="shared" si="13"/>
        <v>45349</v>
      </c>
      <c r="I29" s="777">
        <f t="shared" si="13"/>
        <v>45353</v>
      </c>
      <c r="J29" s="9"/>
      <c r="K29" s="12"/>
      <c r="M29" s="348"/>
      <c r="N29" s="348"/>
      <c r="O29" s="348"/>
    </row>
    <row r="30" spans="1:15" s="14" customFormat="1" ht="18.75" hidden="1" customHeight="1" x14ac:dyDescent="0.2">
      <c r="A30" s="912"/>
      <c r="B30" s="829" t="s">
        <v>1437</v>
      </c>
      <c r="C30" s="829" t="s">
        <v>1438</v>
      </c>
      <c r="D30" s="648">
        <f t="shared" si="14"/>
        <v>45350</v>
      </c>
      <c r="E30" s="777">
        <f t="shared" si="12"/>
        <v>45358</v>
      </c>
      <c r="F30" s="777" t="s">
        <v>1419</v>
      </c>
      <c r="G30" s="777" t="s">
        <v>1457</v>
      </c>
      <c r="H30" s="777">
        <f t="shared" ref="H30:I30" si="15">H29+7</f>
        <v>45356</v>
      </c>
      <c r="I30" s="777">
        <f t="shared" si="15"/>
        <v>45360</v>
      </c>
      <c r="J30" s="9"/>
      <c r="K30" s="12"/>
      <c r="M30" s="348"/>
      <c r="N30" s="348"/>
      <c r="O30" s="348"/>
    </row>
    <row r="31" spans="1:15" s="14" customFormat="1" ht="18.75" hidden="1" customHeight="1" x14ac:dyDescent="0.2">
      <c r="A31" s="912"/>
      <c r="B31" s="829" t="s">
        <v>1413</v>
      </c>
      <c r="C31" s="829" t="s">
        <v>1441</v>
      </c>
      <c r="D31" s="648">
        <v>45357</v>
      </c>
      <c r="E31" s="777">
        <f t="shared" si="12"/>
        <v>45365</v>
      </c>
      <c r="F31" s="816" t="s">
        <v>388</v>
      </c>
      <c r="G31" s="777" t="s">
        <v>1458</v>
      </c>
      <c r="H31" s="820">
        <f t="shared" ref="H31:I31" si="16">H30+7</f>
        <v>45363</v>
      </c>
      <c r="I31" s="820">
        <f t="shared" si="16"/>
        <v>45367</v>
      </c>
      <c r="J31" s="9"/>
      <c r="K31" s="12"/>
      <c r="M31" s="348"/>
      <c r="N31" s="348"/>
      <c r="O31" s="348"/>
    </row>
    <row r="32" spans="1:15" s="14" customFormat="1" ht="18.75" hidden="1" customHeight="1" x14ac:dyDescent="0.2">
      <c r="A32" s="912"/>
      <c r="B32" s="829" t="s">
        <v>1417</v>
      </c>
      <c r="C32" s="829" t="s">
        <v>1443</v>
      </c>
      <c r="D32" s="648">
        <f t="shared" si="14"/>
        <v>45364</v>
      </c>
      <c r="E32" s="777">
        <f t="shared" si="12"/>
        <v>45372</v>
      </c>
      <c r="F32" s="777" t="s">
        <v>1431</v>
      </c>
      <c r="G32" s="777" t="s">
        <v>1459</v>
      </c>
      <c r="H32" s="777">
        <v>45377</v>
      </c>
      <c r="I32" s="777">
        <v>45381</v>
      </c>
      <c r="J32" s="9"/>
      <c r="K32" s="12"/>
      <c r="M32" s="348"/>
      <c r="N32" s="348"/>
      <c r="O32" s="348"/>
    </row>
    <row r="33" spans="1:11" s="14" customFormat="1" ht="18.75" customHeight="1" x14ac:dyDescent="0.2">
      <c r="A33" s="912"/>
      <c r="B33" s="829" t="s">
        <v>1425</v>
      </c>
      <c r="C33" s="829" t="s">
        <v>1445</v>
      </c>
      <c r="D33" s="648">
        <v>45379</v>
      </c>
      <c r="E33" s="777">
        <f t="shared" si="12"/>
        <v>45387</v>
      </c>
      <c r="F33" s="777" t="s">
        <v>1439</v>
      </c>
      <c r="G33" s="777" t="s">
        <v>1460</v>
      </c>
      <c r="H33" s="777">
        <v>45391</v>
      </c>
      <c r="I33" s="777">
        <v>45395</v>
      </c>
      <c r="J33" s="9"/>
      <c r="K33" s="12"/>
    </row>
    <row r="34" spans="1:11" s="14" customFormat="1" ht="18.75" customHeight="1" x14ac:dyDescent="0.2">
      <c r="A34" s="826" t="s">
        <v>1447</v>
      </c>
      <c r="B34" s="829" t="s">
        <v>1417</v>
      </c>
      <c r="C34" s="829" t="s">
        <v>1448</v>
      </c>
      <c r="D34" s="648">
        <v>45381</v>
      </c>
      <c r="E34" s="777">
        <f t="shared" si="12"/>
        <v>45389</v>
      </c>
      <c r="F34" s="777" t="s">
        <v>1439</v>
      </c>
      <c r="G34" s="777" t="s">
        <v>1460</v>
      </c>
      <c r="H34" s="777">
        <v>45391</v>
      </c>
      <c r="I34" s="777">
        <v>45395</v>
      </c>
      <c r="J34" s="9"/>
      <c r="K34" s="12"/>
    </row>
    <row r="35" spans="1:11" s="14" customFormat="1" ht="18.75" customHeight="1" x14ac:dyDescent="0.2">
      <c r="A35" s="912"/>
      <c r="B35" s="829" t="s">
        <v>1433</v>
      </c>
      <c r="C35" s="829" t="s">
        <v>1450</v>
      </c>
      <c r="D35" s="648">
        <v>45386</v>
      </c>
      <c r="E35" s="777">
        <f t="shared" si="12"/>
        <v>45394</v>
      </c>
      <c r="F35" s="777" t="s">
        <v>1415</v>
      </c>
      <c r="G35" s="777" t="s">
        <v>1461</v>
      </c>
      <c r="H35" s="777">
        <v>45398</v>
      </c>
      <c r="I35" s="777">
        <f t="shared" ref="I35" si="17">I34+7</f>
        <v>45402</v>
      </c>
      <c r="J35" s="9"/>
      <c r="K35" s="12"/>
    </row>
    <row r="36" spans="1:11" s="14" customFormat="1" ht="18.75" customHeight="1" x14ac:dyDescent="0.2">
      <c r="A36" s="912"/>
      <c r="B36" s="829" t="s">
        <v>1437</v>
      </c>
      <c r="C36" s="829" t="s">
        <v>1462</v>
      </c>
      <c r="D36" s="648">
        <v>45392</v>
      </c>
      <c r="E36" s="777">
        <f t="shared" si="12"/>
        <v>45400</v>
      </c>
      <c r="F36" s="777" t="s">
        <v>1419</v>
      </c>
      <c r="G36" s="777" t="s">
        <v>1463</v>
      </c>
      <c r="H36" s="777">
        <v>45405</v>
      </c>
      <c r="I36" s="777">
        <f t="shared" ref="I36" si="18">I35+7</f>
        <v>45409</v>
      </c>
      <c r="J36" s="9"/>
      <c r="K36" s="12"/>
    </row>
    <row r="37" spans="1:11" s="14" customFormat="1" ht="18.75" customHeight="1" x14ac:dyDescent="0.2">
      <c r="A37" s="826" t="s">
        <v>1413</v>
      </c>
      <c r="B37" s="913" t="s">
        <v>494</v>
      </c>
      <c r="C37" s="829" t="s">
        <v>1464</v>
      </c>
      <c r="D37" s="648">
        <v>45399</v>
      </c>
      <c r="E37" s="777">
        <f t="shared" ref="E37" si="19">D37+8</f>
        <v>45407</v>
      </c>
      <c r="F37" s="777" t="s">
        <v>1427</v>
      </c>
      <c r="G37" s="777" t="s">
        <v>1465</v>
      </c>
      <c r="H37" s="777">
        <f t="shared" ref="H37:I37" si="20">H36+7</f>
        <v>45412</v>
      </c>
      <c r="I37" s="777">
        <f t="shared" si="20"/>
        <v>45416</v>
      </c>
      <c r="J37" s="9"/>
      <c r="K37" s="12"/>
    </row>
    <row r="38" spans="1:11" s="14" customFormat="1" ht="18.75" customHeight="1" x14ac:dyDescent="0.2">
      <c r="A38" s="826" t="s">
        <v>1417</v>
      </c>
      <c r="B38" s="829" t="s">
        <v>1447</v>
      </c>
      <c r="C38" s="829" t="s">
        <v>1466</v>
      </c>
      <c r="D38" s="648">
        <f>D37+7</f>
        <v>45406</v>
      </c>
      <c r="E38" s="777">
        <f t="shared" ref="E38" si="21">D38+8</f>
        <v>45414</v>
      </c>
      <c r="F38" s="777" t="s">
        <v>1427</v>
      </c>
      <c r="G38" s="777" t="s">
        <v>1465</v>
      </c>
      <c r="H38" s="777">
        <f t="shared" ref="H38:I38" si="22">H37+7</f>
        <v>45419</v>
      </c>
      <c r="I38" s="777">
        <f t="shared" si="22"/>
        <v>45423</v>
      </c>
      <c r="J38" s="9"/>
      <c r="K38" s="12"/>
    </row>
    <row r="39" spans="1:11" s="14" customFormat="1" ht="18.75" customHeight="1" x14ac:dyDescent="0.2">
      <c r="A39" s="912"/>
      <c r="B39" s="738"/>
      <c r="C39" s="733"/>
      <c r="D39" s="733"/>
      <c r="E39" s="9"/>
      <c r="F39" s="9"/>
      <c r="G39" s="9"/>
      <c r="H39" s="9"/>
      <c r="I39" s="9"/>
      <c r="J39" s="9"/>
      <c r="K39" s="9"/>
    </row>
    <row r="40" spans="1:11" s="14" customFormat="1" ht="18.75" customHeight="1" x14ac:dyDescent="0.2">
      <c r="A40" s="912"/>
      <c r="B40" s="833" t="s">
        <v>126</v>
      </c>
      <c r="C40" s="733"/>
      <c r="D40" s="733"/>
      <c r="E40" s="9"/>
      <c r="F40" s="9"/>
      <c r="G40" s="9"/>
      <c r="H40" s="9"/>
      <c r="I40" s="9"/>
      <c r="J40" s="9"/>
      <c r="K40" s="9"/>
    </row>
    <row r="41" spans="1:11" s="14" customFormat="1" ht="28.9" customHeight="1" x14ac:dyDescent="0.2">
      <c r="A41" s="912"/>
      <c r="B41" s="900" t="s">
        <v>1406</v>
      </c>
      <c r="C41" s="634"/>
      <c r="D41" s="634" t="s">
        <v>1407</v>
      </c>
      <c r="E41" s="786" t="s">
        <v>1467</v>
      </c>
      <c r="F41" s="1193" t="s">
        <v>1409</v>
      </c>
      <c r="G41" s="1195" t="s">
        <v>381</v>
      </c>
      <c r="H41" s="1195" t="s">
        <v>1467</v>
      </c>
      <c r="I41" s="786" t="s">
        <v>1468</v>
      </c>
      <c r="J41" s="836" t="s">
        <v>288</v>
      </c>
      <c r="K41" s="786" t="s">
        <v>1469</v>
      </c>
    </row>
    <row r="42" spans="1:11" s="14" customFormat="1" ht="18.75" customHeight="1" x14ac:dyDescent="0.2">
      <c r="A42" s="912"/>
      <c r="B42" s="635" t="s">
        <v>380</v>
      </c>
      <c r="C42" s="635" t="s">
        <v>381</v>
      </c>
      <c r="D42" s="634" t="s">
        <v>1187</v>
      </c>
      <c r="E42" s="635" t="s">
        <v>174</v>
      </c>
      <c r="F42" s="1194"/>
      <c r="G42" s="1196"/>
      <c r="H42" s="1196"/>
      <c r="I42" s="635"/>
      <c r="J42" s="635"/>
      <c r="K42" s="635"/>
    </row>
    <row r="43" spans="1:11" s="14" customFormat="1" ht="18.75" hidden="1" customHeight="1" x14ac:dyDescent="0.2">
      <c r="A43" s="912"/>
      <c r="B43" s="648" t="s">
        <v>1417</v>
      </c>
      <c r="C43" s="648" t="s">
        <v>1418</v>
      </c>
      <c r="D43" s="648">
        <v>45320</v>
      </c>
      <c r="E43" s="777">
        <f t="shared" ref="E43:E51" si="23">D43+8</f>
        <v>45328</v>
      </c>
      <c r="F43" s="777" t="s">
        <v>1423</v>
      </c>
      <c r="G43" s="777" t="s">
        <v>1452</v>
      </c>
      <c r="H43" s="777">
        <v>45321</v>
      </c>
      <c r="I43" s="777">
        <f t="shared" ref="I43:I51" si="24">H43+9</f>
        <v>45330</v>
      </c>
      <c r="J43" s="777">
        <f t="shared" ref="J43:J51" si="25">H43+8</f>
        <v>45329</v>
      </c>
      <c r="K43" s="777">
        <f t="shared" ref="K43:K51" si="26">H43+10</f>
        <v>45331</v>
      </c>
    </row>
    <row r="44" spans="1:11" s="14" customFormat="1" ht="18.75" hidden="1" customHeight="1" x14ac:dyDescent="0.2">
      <c r="A44" s="912"/>
      <c r="B44" s="648" t="s">
        <v>1421</v>
      </c>
      <c r="C44" s="648" t="s">
        <v>1422</v>
      </c>
      <c r="D44" s="648">
        <v>45322</v>
      </c>
      <c r="E44" s="777">
        <f t="shared" si="23"/>
        <v>45330</v>
      </c>
      <c r="F44" s="777" t="s">
        <v>1427</v>
      </c>
      <c r="G44" s="777" t="s">
        <v>1453</v>
      </c>
      <c r="H44" s="777">
        <f t="shared" ref="H44" si="27">H43+7</f>
        <v>45328</v>
      </c>
      <c r="I44" s="777">
        <f t="shared" si="24"/>
        <v>45337</v>
      </c>
      <c r="J44" s="777">
        <f t="shared" si="25"/>
        <v>45336</v>
      </c>
      <c r="K44" s="777">
        <f t="shared" si="26"/>
        <v>45338</v>
      </c>
    </row>
    <row r="45" spans="1:11" s="14" customFormat="1" ht="18.75" hidden="1" customHeight="1" x14ac:dyDescent="0.2">
      <c r="A45" s="912"/>
      <c r="B45" s="648" t="s">
        <v>1425</v>
      </c>
      <c r="C45" s="648" t="s">
        <v>1426</v>
      </c>
      <c r="D45" s="648">
        <f t="shared" ref="D45:D50" si="28">D44+7</f>
        <v>45329</v>
      </c>
      <c r="E45" s="777">
        <f t="shared" si="23"/>
        <v>45337</v>
      </c>
      <c r="F45" s="777" t="s">
        <v>1431</v>
      </c>
      <c r="G45" s="777" t="s">
        <v>1454</v>
      </c>
      <c r="H45" s="777">
        <f t="shared" ref="H45" si="29">H44+7</f>
        <v>45335</v>
      </c>
      <c r="I45" s="777">
        <f t="shared" si="24"/>
        <v>45344</v>
      </c>
      <c r="J45" s="777">
        <f t="shared" si="25"/>
        <v>45343</v>
      </c>
      <c r="K45" s="777">
        <f t="shared" si="26"/>
        <v>45345</v>
      </c>
    </row>
    <row r="46" spans="1:11" s="14" customFormat="1" ht="18.75" hidden="1" customHeight="1" x14ac:dyDescent="0.2">
      <c r="A46" s="912"/>
      <c r="B46" s="648" t="s">
        <v>1429</v>
      </c>
      <c r="C46" s="648" t="s">
        <v>1430</v>
      </c>
      <c r="D46" s="702">
        <f t="shared" si="28"/>
        <v>45336</v>
      </c>
      <c r="E46" s="777">
        <f t="shared" si="23"/>
        <v>45344</v>
      </c>
      <c r="F46" s="777" t="s">
        <v>1439</v>
      </c>
      <c r="G46" s="777" t="s">
        <v>1455</v>
      </c>
      <c r="H46" s="777">
        <f t="shared" ref="H46" si="30">H45+7</f>
        <v>45342</v>
      </c>
      <c r="I46" s="777">
        <f t="shared" si="24"/>
        <v>45351</v>
      </c>
      <c r="J46" s="777">
        <f t="shared" si="25"/>
        <v>45350</v>
      </c>
      <c r="K46" s="777">
        <f t="shared" si="26"/>
        <v>45352</v>
      </c>
    </row>
    <row r="47" spans="1:11" s="14" customFormat="1" ht="18.75" hidden="1" customHeight="1" x14ac:dyDescent="0.2">
      <c r="A47" s="912"/>
      <c r="B47" s="648" t="s">
        <v>1433</v>
      </c>
      <c r="C47" s="648" t="s">
        <v>1434</v>
      </c>
      <c r="D47" s="648">
        <f t="shared" si="28"/>
        <v>45343</v>
      </c>
      <c r="E47" s="777">
        <f t="shared" si="23"/>
        <v>45351</v>
      </c>
      <c r="F47" s="777" t="s">
        <v>1415</v>
      </c>
      <c r="G47" s="777" t="s">
        <v>1456</v>
      </c>
      <c r="H47" s="777">
        <f t="shared" ref="H47" si="31">H46+7</f>
        <v>45349</v>
      </c>
      <c r="I47" s="777">
        <f t="shared" si="24"/>
        <v>45358</v>
      </c>
      <c r="J47" s="777">
        <f t="shared" si="25"/>
        <v>45357</v>
      </c>
      <c r="K47" s="777">
        <f t="shared" si="26"/>
        <v>45359</v>
      </c>
    </row>
    <row r="48" spans="1:11" s="14" customFormat="1" ht="18.75" hidden="1" customHeight="1" x14ac:dyDescent="0.2">
      <c r="A48" s="912"/>
      <c r="B48" s="829" t="s">
        <v>1437</v>
      </c>
      <c r="C48" s="829" t="s">
        <v>1438</v>
      </c>
      <c r="D48" s="648">
        <f t="shared" si="28"/>
        <v>45350</v>
      </c>
      <c r="E48" s="777">
        <f t="shared" si="23"/>
        <v>45358</v>
      </c>
      <c r="F48" s="777" t="s">
        <v>1419</v>
      </c>
      <c r="G48" s="777" t="s">
        <v>1457</v>
      </c>
      <c r="H48" s="777">
        <f t="shared" ref="H48" si="32">H47+7</f>
        <v>45356</v>
      </c>
      <c r="I48" s="777">
        <f t="shared" si="24"/>
        <v>45365</v>
      </c>
      <c r="J48" s="777">
        <f t="shared" si="25"/>
        <v>45364</v>
      </c>
      <c r="K48" s="777">
        <f t="shared" si="26"/>
        <v>45366</v>
      </c>
    </row>
    <row r="49" spans="2:11" s="14" customFormat="1" ht="18.75" hidden="1" customHeight="1" x14ac:dyDescent="0.2">
      <c r="B49" s="829" t="s">
        <v>1413</v>
      </c>
      <c r="C49" s="829" t="s">
        <v>1441</v>
      </c>
      <c r="D49" s="648">
        <v>45357</v>
      </c>
      <c r="E49" s="777">
        <f t="shared" si="23"/>
        <v>45365</v>
      </c>
      <c r="F49" s="816" t="s">
        <v>388</v>
      </c>
      <c r="G49" s="777" t="s">
        <v>1458</v>
      </c>
      <c r="H49" s="820">
        <f t="shared" ref="H49" si="33">H48+7</f>
        <v>45363</v>
      </c>
      <c r="I49" s="820">
        <f t="shared" si="24"/>
        <v>45372</v>
      </c>
      <c r="J49" s="820">
        <f t="shared" si="25"/>
        <v>45371</v>
      </c>
      <c r="K49" s="820">
        <f t="shared" si="26"/>
        <v>45373</v>
      </c>
    </row>
    <row r="50" spans="2:11" s="14" customFormat="1" ht="18.75" hidden="1" customHeight="1" x14ac:dyDescent="0.2">
      <c r="B50" s="829" t="s">
        <v>1417</v>
      </c>
      <c r="C50" s="829" t="s">
        <v>1443</v>
      </c>
      <c r="D50" s="648">
        <f t="shared" si="28"/>
        <v>45364</v>
      </c>
      <c r="E50" s="777">
        <f t="shared" si="23"/>
        <v>45372</v>
      </c>
      <c r="F50" s="777" t="s">
        <v>1427</v>
      </c>
      <c r="G50" s="777" t="s">
        <v>1470</v>
      </c>
      <c r="H50" s="777">
        <f t="shared" ref="H50" si="34">H49+7</f>
        <v>45370</v>
      </c>
      <c r="I50" s="777">
        <f t="shared" si="24"/>
        <v>45379</v>
      </c>
      <c r="J50" s="777">
        <f t="shared" si="25"/>
        <v>45378</v>
      </c>
      <c r="K50" s="777">
        <f t="shared" si="26"/>
        <v>45380</v>
      </c>
    </row>
    <row r="51" spans="2:11" s="14" customFormat="1" ht="18.75" hidden="1" customHeight="1" x14ac:dyDescent="0.2">
      <c r="B51" s="829" t="s">
        <v>1425</v>
      </c>
      <c r="C51" s="829" t="s">
        <v>1445</v>
      </c>
      <c r="D51" s="648">
        <v>45376</v>
      </c>
      <c r="E51" s="777">
        <f t="shared" si="23"/>
        <v>45384</v>
      </c>
      <c r="F51" s="777" t="s">
        <v>1431</v>
      </c>
      <c r="G51" s="777" t="s">
        <v>1459</v>
      </c>
      <c r="H51" s="777">
        <f t="shared" ref="H51" si="35">H50+7</f>
        <v>45377</v>
      </c>
      <c r="I51" s="777">
        <f t="shared" si="24"/>
        <v>45386</v>
      </c>
      <c r="J51" s="777">
        <f t="shared" si="25"/>
        <v>45385</v>
      </c>
      <c r="K51" s="777">
        <f t="shared" si="26"/>
        <v>45387</v>
      </c>
    </row>
    <row r="52" spans="2:11" s="14" customFormat="1" ht="18.75" customHeight="1" x14ac:dyDescent="0.2">
      <c r="B52" s="914" t="s">
        <v>1471</v>
      </c>
      <c r="C52" s="915" t="s">
        <v>1472</v>
      </c>
      <c r="D52" s="822">
        <v>45371</v>
      </c>
      <c r="E52" s="777">
        <f>D52+11</f>
        <v>45382</v>
      </c>
      <c r="F52" s="777" t="s">
        <v>1427</v>
      </c>
      <c r="G52" s="777" t="s">
        <v>1446</v>
      </c>
      <c r="H52" s="777">
        <v>45385</v>
      </c>
      <c r="I52" s="777">
        <f>H52+34</f>
        <v>45419</v>
      </c>
      <c r="J52" s="777">
        <f>I52+1</f>
        <v>45420</v>
      </c>
      <c r="K52" s="777">
        <f>J52+2</f>
        <v>45422</v>
      </c>
    </row>
    <row r="53" spans="2:11" s="14" customFormat="1" ht="18.75" customHeight="1" x14ac:dyDescent="0.2">
      <c r="B53" s="915" t="s">
        <v>1473</v>
      </c>
      <c r="C53" s="915" t="s">
        <v>1474</v>
      </c>
      <c r="D53" s="822">
        <f>D52+7</f>
        <v>45378</v>
      </c>
      <c r="E53" s="777">
        <f t="shared" ref="E53:E56" si="36">D53+11</f>
        <v>45389</v>
      </c>
      <c r="F53" s="777" t="s">
        <v>1431</v>
      </c>
      <c r="G53" s="777" t="s">
        <v>1449</v>
      </c>
      <c r="H53" s="777">
        <v>45392</v>
      </c>
      <c r="I53" s="777">
        <f t="shared" ref="I53:I56" si="37">H53+34</f>
        <v>45426</v>
      </c>
      <c r="J53" s="777">
        <f t="shared" ref="J53:J56" si="38">I53+1</f>
        <v>45427</v>
      </c>
      <c r="K53" s="777">
        <f t="shared" ref="K53:K56" si="39">J53+2</f>
        <v>45429</v>
      </c>
    </row>
    <row r="54" spans="2:11" s="14" customFormat="1" ht="18.75" customHeight="1" x14ac:dyDescent="0.2">
      <c r="B54" s="915" t="s">
        <v>1269</v>
      </c>
      <c r="C54" s="915" t="s">
        <v>1475</v>
      </c>
      <c r="D54" s="822">
        <f t="shared" ref="D54:D56" si="40">D53+7</f>
        <v>45385</v>
      </c>
      <c r="E54" s="777">
        <f t="shared" si="36"/>
        <v>45396</v>
      </c>
      <c r="F54" s="777" t="s">
        <v>1435</v>
      </c>
      <c r="G54" s="777" t="s">
        <v>1451</v>
      </c>
      <c r="H54" s="777">
        <v>45398</v>
      </c>
      <c r="I54" s="777">
        <f t="shared" si="37"/>
        <v>45432</v>
      </c>
      <c r="J54" s="777">
        <f t="shared" si="38"/>
        <v>45433</v>
      </c>
      <c r="K54" s="777">
        <f t="shared" si="39"/>
        <v>45435</v>
      </c>
    </row>
    <row r="55" spans="2:11" s="14" customFormat="1" ht="18.75" customHeight="1" x14ac:dyDescent="0.2">
      <c r="B55" s="915" t="s">
        <v>1476</v>
      </c>
      <c r="C55" s="915" t="s">
        <v>1477</v>
      </c>
      <c r="D55" s="822">
        <f t="shared" si="40"/>
        <v>45392</v>
      </c>
      <c r="E55" s="777">
        <f t="shared" si="36"/>
        <v>45403</v>
      </c>
      <c r="F55" s="777" t="s">
        <v>1439</v>
      </c>
      <c r="G55" s="777" t="s">
        <v>1478</v>
      </c>
      <c r="H55" s="777">
        <v>45405</v>
      </c>
      <c r="I55" s="777">
        <f t="shared" si="37"/>
        <v>45439</v>
      </c>
      <c r="J55" s="777">
        <f t="shared" si="38"/>
        <v>45440</v>
      </c>
      <c r="K55" s="777">
        <f t="shared" si="39"/>
        <v>45442</v>
      </c>
    </row>
    <row r="56" spans="2:11" s="14" customFormat="1" ht="18.75" customHeight="1" x14ac:dyDescent="0.2">
      <c r="B56" s="915" t="s">
        <v>1479</v>
      </c>
      <c r="C56" s="915" t="s">
        <v>1480</v>
      </c>
      <c r="D56" s="822">
        <f t="shared" si="40"/>
        <v>45399</v>
      </c>
      <c r="E56" s="777">
        <f t="shared" si="36"/>
        <v>45410</v>
      </c>
      <c r="F56" s="777" t="s">
        <v>1415</v>
      </c>
      <c r="G56" s="777" t="s">
        <v>1481</v>
      </c>
      <c r="H56" s="777">
        <f t="shared" ref="H56" si="41">H55+7</f>
        <v>45412</v>
      </c>
      <c r="I56" s="777">
        <f t="shared" si="37"/>
        <v>45446</v>
      </c>
      <c r="J56" s="777">
        <f t="shared" si="38"/>
        <v>45447</v>
      </c>
      <c r="K56" s="777">
        <f t="shared" si="39"/>
        <v>45449</v>
      </c>
    </row>
    <row r="57" spans="2:11" s="14" customFormat="1" ht="18.75" customHeight="1" x14ac:dyDescent="0.2">
      <c r="B57" s="499"/>
      <c r="C57" s="556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 x14ac:dyDescent="0.25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 x14ac:dyDescent="0.2">
      <c r="B59" s="790"/>
      <c r="C59" s="791"/>
      <c r="D59" s="792"/>
      <c r="E59" s="793"/>
      <c r="F59" s="794"/>
      <c r="G59" s="795"/>
      <c r="H59" s="796"/>
      <c r="I59" s="197"/>
      <c r="J59" s="193"/>
      <c r="K59" s="2"/>
    </row>
    <row r="60" spans="2:11" s="14" customFormat="1" ht="18.75" customHeight="1" x14ac:dyDescent="0.2">
      <c r="B60" s="797" t="s">
        <v>535</v>
      </c>
      <c r="C60" s="145"/>
      <c r="D60" s="147" t="s">
        <v>536</v>
      </c>
      <c r="E60" s="147"/>
      <c r="F60" s="147"/>
      <c r="G60" s="147" t="s">
        <v>537</v>
      </c>
      <c r="H60" s="798"/>
      <c r="I60" s="201"/>
      <c r="J60" s="203"/>
      <c r="K60" s="203"/>
    </row>
    <row r="61" spans="2:11" s="12" customFormat="1" ht="18.75" customHeight="1" x14ac:dyDescent="0.2">
      <c r="B61" s="799" t="s">
        <v>538</v>
      </c>
      <c r="C61" s="800" t="s">
        <v>539</v>
      </c>
      <c r="D61" s="133" t="s">
        <v>540</v>
      </c>
      <c r="E61" s="147"/>
      <c r="F61" s="800" t="s">
        <v>541</v>
      </c>
      <c r="G61" s="145" t="s">
        <v>542</v>
      </c>
      <c r="H61" s="801" t="s">
        <v>543</v>
      </c>
      <c r="I61" s="201"/>
      <c r="J61" s="203"/>
      <c r="K61" s="203"/>
    </row>
    <row r="62" spans="2:11" s="12" customFormat="1" ht="18.75" customHeight="1" x14ac:dyDescent="0.2">
      <c r="B62" s="802" t="s">
        <v>544</v>
      </c>
      <c r="C62" s="803" t="s">
        <v>545</v>
      </c>
      <c r="D62" s="133" t="s">
        <v>546</v>
      </c>
      <c r="E62" s="148" t="s">
        <v>547</v>
      </c>
      <c r="F62" s="804" t="s">
        <v>548</v>
      </c>
      <c r="G62" s="603" t="s">
        <v>549</v>
      </c>
      <c r="H62" s="805" t="s">
        <v>550</v>
      </c>
      <c r="I62" s="425"/>
      <c r="J62" s="585"/>
      <c r="K62" s="585"/>
    </row>
    <row r="63" spans="2:11" s="14" customFormat="1" ht="18.75" customHeight="1" x14ac:dyDescent="0.2">
      <c r="B63" s="802" t="s">
        <v>551</v>
      </c>
      <c r="C63" s="803" t="s">
        <v>552</v>
      </c>
      <c r="D63" s="133" t="s">
        <v>553</v>
      </c>
      <c r="E63" s="148" t="s">
        <v>554</v>
      </c>
      <c r="F63" s="804" t="s">
        <v>555</v>
      </c>
      <c r="G63" s="603" t="s">
        <v>556</v>
      </c>
      <c r="H63" s="805" t="s">
        <v>557</v>
      </c>
      <c r="I63" s="201"/>
      <c r="J63" s="203"/>
      <c r="K63" s="203"/>
    </row>
    <row r="64" spans="2:11" s="14" customFormat="1" ht="18.75" customHeight="1" x14ac:dyDescent="0.2">
      <c r="B64" s="802" t="s">
        <v>558</v>
      </c>
      <c r="C64" s="803" t="s">
        <v>559</v>
      </c>
      <c r="D64" s="133" t="s">
        <v>560</v>
      </c>
      <c r="E64" s="148" t="s">
        <v>561</v>
      </c>
      <c r="F64" s="804" t="s">
        <v>562</v>
      </c>
      <c r="G64" s="603" t="s">
        <v>563</v>
      </c>
      <c r="H64" s="805" t="s">
        <v>564</v>
      </c>
      <c r="I64" s="201"/>
      <c r="J64" s="203"/>
      <c r="K64" s="203"/>
    </row>
    <row r="65" spans="2:8" s="14" customFormat="1" ht="18.75" customHeight="1" x14ac:dyDescent="0.2">
      <c r="B65" s="802" t="s">
        <v>565</v>
      </c>
      <c r="C65" s="803" t="s">
        <v>566</v>
      </c>
      <c r="D65" s="133" t="s">
        <v>567</v>
      </c>
      <c r="E65" s="148" t="s">
        <v>568</v>
      </c>
      <c r="F65" s="804" t="s">
        <v>569</v>
      </c>
      <c r="G65" s="603" t="s">
        <v>570</v>
      </c>
      <c r="H65" s="805" t="s">
        <v>571</v>
      </c>
    </row>
    <row r="66" spans="2:8" s="14" customFormat="1" ht="18.75" customHeight="1" x14ac:dyDescent="0.2">
      <c r="B66" s="802" t="s">
        <v>572</v>
      </c>
      <c r="C66" s="803" t="s">
        <v>573</v>
      </c>
      <c r="D66" s="133" t="s">
        <v>574</v>
      </c>
      <c r="E66" s="148" t="s">
        <v>575</v>
      </c>
      <c r="F66" s="804" t="s">
        <v>576</v>
      </c>
      <c r="G66" s="603" t="s">
        <v>577</v>
      </c>
      <c r="H66" s="805" t="s">
        <v>578</v>
      </c>
    </row>
    <row r="67" spans="2:8" s="14" customFormat="1" ht="18.75" customHeight="1" x14ac:dyDescent="0.2">
      <c r="B67" s="802" t="s">
        <v>1325</v>
      </c>
      <c r="C67" s="803" t="s">
        <v>1326</v>
      </c>
      <c r="D67" s="133"/>
      <c r="E67" s="186"/>
      <c r="F67" s="148"/>
      <c r="G67" s="603" t="s">
        <v>1327</v>
      </c>
      <c r="H67" s="805" t="s">
        <v>1329</v>
      </c>
    </row>
    <row r="68" spans="2:8" s="14" customFormat="1" ht="18.75" customHeight="1" x14ac:dyDescent="0.2">
      <c r="B68" s="802" t="s">
        <v>579</v>
      </c>
      <c r="C68" s="803" t="s">
        <v>580</v>
      </c>
      <c r="D68" s="133"/>
      <c r="E68" s="145"/>
      <c r="F68" s="603"/>
      <c r="G68" s="603" t="s">
        <v>584</v>
      </c>
      <c r="H68" s="806" t="s">
        <v>585</v>
      </c>
    </row>
    <row r="69" spans="2:8" s="14" customFormat="1" ht="18.75" customHeight="1" x14ac:dyDescent="0.2">
      <c r="B69" s="802" t="s">
        <v>586</v>
      </c>
      <c r="C69" s="803" t="s">
        <v>587</v>
      </c>
      <c r="D69" s="145"/>
      <c r="E69" s="145"/>
      <c r="F69" s="145"/>
      <c r="G69" s="145"/>
      <c r="H69" s="807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48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4"/>
  <sheetViews>
    <sheetView showGridLines="0" tabSelected="1" zoomScale="130" zoomScaleNormal="130" zoomScaleSheetLayoutView="80" workbookViewId="0">
      <selection activeCell="D50" sqref="D50"/>
    </sheetView>
  </sheetViews>
  <sheetFormatPr defaultColWidth="9.140625" defaultRowHeight="13.5" x14ac:dyDescent="0.2"/>
  <cols>
    <col min="1" max="1" width="24.140625" style="1121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 x14ac:dyDescent="0.25">
      <c r="B2" s="1203" t="s">
        <v>116</v>
      </c>
      <c r="C2" s="1203"/>
      <c r="D2" s="1203"/>
      <c r="E2" s="1203"/>
      <c r="F2" s="1203"/>
      <c r="H2" s="1062" t="s">
        <v>377</v>
      </c>
    </row>
    <row r="3" spans="1:9" ht="15.75" customHeight="1" thickBot="1" x14ac:dyDescent="0.25"/>
    <row r="4" spans="1:9" ht="30" customHeight="1" thickBot="1" x14ac:dyDescent="0.25">
      <c r="B4" s="1173" t="s">
        <v>121</v>
      </c>
      <c r="C4" s="1174"/>
      <c r="D4" s="1174"/>
      <c r="E4" s="1174"/>
      <c r="F4" s="1175"/>
    </row>
    <row r="5" spans="1:9" ht="20.100000000000001" customHeight="1" x14ac:dyDescent="0.2">
      <c r="B5" s="1204" t="s">
        <v>1482</v>
      </c>
      <c r="C5" s="1204"/>
      <c r="D5" s="1204"/>
      <c r="E5" s="1204"/>
      <c r="F5" s="1204"/>
    </row>
    <row r="6" spans="1:9" ht="15.75" customHeight="1" x14ac:dyDescent="0.2">
      <c r="B6" s="149"/>
      <c r="C6" s="155"/>
      <c r="D6" s="155"/>
      <c r="E6" s="155"/>
      <c r="F6" s="155"/>
      <c r="G6" s="155"/>
      <c r="H6" s="155"/>
      <c r="I6" s="155"/>
    </row>
    <row r="7" spans="1:9" ht="30" customHeight="1" x14ac:dyDescent="0.2">
      <c r="A7" s="839"/>
      <c r="B7" s="1185" t="s">
        <v>121</v>
      </c>
      <c r="C7" s="1186"/>
      <c r="D7" s="1176" t="s">
        <v>378</v>
      </c>
      <c r="E7" s="1020" t="s">
        <v>461</v>
      </c>
      <c r="F7" s="1023" t="s">
        <v>1483</v>
      </c>
      <c r="G7" s="331"/>
      <c r="H7" s="919" t="s">
        <v>803</v>
      </c>
      <c r="I7" s="1"/>
    </row>
    <row r="8" spans="1:9" ht="20.100000000000001" customHeight="1" x14ac:dyDescent="0.2">
      <c r="A8" s="839"/>
      <c r="B8" s="1023" t="s">
        <v>380</v>
      </c>
      <c r="C8" s="1023" t="s">
        <v>381</v>
      </c>
      <c r="D8" s="1177"/>
      <c r="E8" s="1019" t="s">
        <v>240</v>
      </c>
      <c r="F8" s="1019" t="s">
        <v>165</v>
      </c>
      <c r="G8" s="331"/>
      <c r="H8" s="1022" t="s">
        <v>382</v>
      </c>
      <c r="I8" s="1022" t="s">
        <v>383</v>
      </c>
    </row>
    <row r="9" spans="1:9" ht="15.75" hidden="1" customHeight="1" x14ac:dyDescent="0.2">
      <c r="A9" s="839"/>
      <c r="B9" s="830" t="s">
        <v>523</v>
      </c>
      <c r="C9" s="837" t="s">
        <v>1484</v>
      </c>
      <c r="D9" s="777">
        <v>45309</v>
      </c>
      <c r="E9" s="838"/>
      <c r="F9" s="777">
        <f t="shared" ref="F9:F14" si="0">D9+3</f>
        <v>45312</v>
      </c>
      <c r="G9" s="331"/>
      <c r="H9" s="777">
        <v>45305</v>
      </c>
      <c r="I9" s="155"/>
    </row>
    <row r="10" spans="1:9" ht="15.75" hidden="1" customHeight="1" x14ac:dyDescent="0.2">
      <c r="A10" s="839"/>
      <c r="B10" s="830" t="s">
        <v>1485</v>
      </c>
      <c r="C10" s="837" t="s">
        <v>1486</v>
      </c>
      <c r="D10" s="777">
        <v>45313</v>
      </c>
      <c r="E10" s="838"/>
      <c r="F10" s="777">
        <f t="shared" si="0"/>
        <v>45316</v>
      </c>
      <c r="G10" s="331"/>
      <c r="H10" s="777">
        <f t="shared" ref="H10:H55" si="1">H9+7</f>
        <v>45312</v>
      </c>
      <c r="I10" s="155"/>
    </row>
    <row r="11" spans="1:9" ht="15.75" hidden="1" customHeight="1" x14ac:dyDescent="0.2">
      <c r="A11" s="839"/>
      <c r="B11" s="830" t="s">
        <v>1487</v>
      </c>
      <c r="C11" s="837" t="s">
        <v>1488</v>
      </c>
      <c r="D11" s="777">
        <v>45318</v>
      </c>
      <c r="E11" s="777">
        <f>D11+2</f>
        <v>45320</v>
      </c>
      <c r="F11" s="777">
        <f t="shared" si="0"/>
        <v>45321</v>
      </c>
      <c r="G11" s="331"/>
      <c r="H11" s="777">
        <f t="shared" si="1"/>
        <v>45319</v>
      </c>
      <c r="I11" s="155"/>
    </row>
    <row r="12" spans="1:9" ht="17.25" hidden="1" customHeight="1" x14ac:dyDescent="0.2">
      <c r="A12" s="839"/>
      <c r="B12" s="830" t="s">
        <v>1489</v>
      </c>
      <c r="C12" s="837" t="s">
        <v>1490</v>
      </c>
      <c r="D12" s="777">
        <v>45327</v>
      </c>
      <c r="E12" s="777">
        <f t="shared" ref="E12:E24" si="2">D12+2</f>
        <v>45329</v>
      </c>
      <c r="F12" s="777">
        <f t="shared" si="0"/>
        <v>45330</v>
      </c>
      <c r="G12" s="331"/>
      <c r="H12" s="777">
        <v>45326</v>
      </c>
      <c r="I12" s="155"/>
    </row>
    <row r="13" spans="1:9" ht="17.25" hidden="1" customHeight="1" x14ac:dyDescent="0.2">
      <c r="A13" s="839"/>
      <c r="B13" s="830" t="s">
        <v>1491</v>
      </c>
      <c r="C13" s="837" t="s">
        <v>1492</v>
      </c>
      <c r="D13" s="777">
        <v>45334</v>
      </c>
      <c r="E13" s="777">
        <f t="shared" si="2"/>
        <v>45336</v>
      </c>
      <c r="F13" s="777">
        <f t="shared" si="0"/>
        <v>45337</v>
      </c>
      <c r="G13" s="331"/>
      <c r="H13" s="777">
        <f t="shared" si="1"/>
        <v>45333</v>
      </c>
      <c r="I13" s="155"/>
    </row>
    <row r="14" spans="1:9" ht="17.25" hidden="1" customHeight="1" x14ac:dyDescent="0.2">
      <c r="A14" s="839" t="s">
        <v>1493</v>
      </c>
      <c r="B14" s="830" t="s">
        <v>1494</v>
      </c>
      <c r="C14" s="837" t="s">
        <v>1495</v>
      </c>
      <c r="D14" s="777">
        <v>45339</v>
      </c>
      <c r="E14" s="777">
        <f t="shared" si="2"/>
        <v>45341</v>
      </c>
      <c r="F14" s="777">
        <f t="shared" si="0"/>
        <v>45342</v>
      </c>
      <c r="G14" s="331"/>
      <c r="H14" s="777">
        <f t="shared" si="1"/>
        <v>45340</v>
      </c>
      <c r="I14" s="155"/>
    </row>
    <row r="15" spans="1:9" ht="17.25" hidden="1" customHeight="1" x14ac:dyDescent="0.2">
      <c r="A15" s="839" t="s">
        <v>1496</v>
      </c>
      <c r="B15" s="830" t="s">
        <v>1497</v>
      </c>
      <c r="C15" s="837" t="s">
        <v>1498</v>
      </c>
      <c r="D15" s="777">
        <v>45346</v>
      </c>
      <c r="E15" s="777">
        <f t="shared" si="2"/>
        <v>45348</v>
      </c>
      <c r="F15" s="777">
        <f t="shared" ref="F15" si="3">D15+3</f>
        <v>45349</v>
      </c>
      <c r="G15" s="331"/>
      <c r="H15" s="777">
        <f t="shared" si="1"/>
        <v>45347</v>
      </c>
      <c r="I15" s="155"/>
    </row>
    <row r="16" spans="1:9" ht="17.25" hidden="1" customHeight="1" x14ac:dyDescent="0.2">
      <c r="A16" s="839"/>
      <c r="B16" s="830" t="s">
        <v>1485</v>
      </c>
      <c r="C16" s="837" t="s">
        <v>1499</v>
      </c>
      <c r="D16" s="777">
        <v>45354</v>
      </c>
      <c r="E16" s="777">
        <f t="shared" si="2"/>
        <v>45356</v>
      </c>
      <c r="F16" s="777">
        <f t="shared" ref="F16" si="4">D16+3</f>
        <v>45357</v>
      </c>
      <c r="G16" s="331"/>
      <c r="H16" s="777">
        <f t="shared" si="1"/>
        <v>45354</v>
      </c>
      <c r="I16" s="155"/>
    </row>
    <row r="17" spans="1:9" ht="17.25" hidden="1" customHeight="1" x14ac:dyDescent="0.2">
      <c r="A17" s="839"/>
      <c r="B17" s="830" t="s">
        <v>1487</v>
      </c>
      <c r="C17" s="837" t="s">
        <v>1500</v>
      </c>
      <c r="D17" s="777">
        <v>45361</v>
      </c>
      <c r="E17" s="777">
        <f t="shared" si="2"/>
        <v>45363</v>
      </c>
      <c r="F17" s="777">
        <f t="shared" ref="F17" si="5">D17+3</f>
        <v>45364</v>
      </c>
      <c r="G17" s="331"/>
      <c r="H17" s="777">
        <f t="shared" si="1"/>
        <v>45361</v>
      </c>
      <c r="I17" s="155"/>
    </row>
    <row r="18" spans="1:9" ht="17.25" hidden="1" customHeight="1" x14ac:dyDescent="0.2">
      <c r="A18" s="839"/>
      <c r="B18" s="969" t="s">
        <v>1489</v>
      </c>
      <c r="C18" s="968" t="s">
        <v>1501</v>
      </c>
      <c r="D18" s="777">
        <v>45369</v>
      </c>
      <c r="E18" s="777">
        <f t="shared" si="2"/>
        <v>45371</v>
      </c>
      <c r="F18" s="777">
        <f t="shared" ref="F18" si="6">D18+3</f>
        <v>45372</v>
      </c>
      <c r="G18" s="331"/>
      <c r="H18" s="777">
        <f t="shared" si="1"/>
        <v>45368</v>
      </c>
      <c r="I18" s="155"/>
    </row>
    <row r="19" spans="1:9" ht="17.25" hidden="1" customHeight="1" x14ac:dyDescent="0.2">
      <c r="A19" s="839"/>
      <c r="B19" s="969" t="s">
        <v>1491</v>
      </c>
      <c r="C19" s="968" t="s">
        <v>1502</v>
      </c>
      <c r="D19" s="777">
        <v>45377</v>
      </c>
      <c r="E19" s="777">
        <f t="shared" si="2"/>
        <v>45379</v>
      </c>
      <c r="F19" s="777">
        <f t="shared" ref="F19" si="7">D19+3</f>
        <v>45380</v>
      </c>
      <c r="G19" s="331"/>
      <c r="H19" s="777">
        <f t="shared" si="1"/>
        <v>45375</v>
      </c>
      <c r="I19" s="155"/>
    </row>
    <row r="20" spans="1:9" ht="17.25" hidden="1" customHeight="1" x14ac:dyDescent="0.2">
      <c r="A20" s="839"/>
      <c r="B20" s="969" t="s">
        <v>1503</v>
      </c>
      <c r="C20" s="968" t="s">
        <v>1504</v>
      </c>
      <c r="D20" s="777">
        <v>45382</v>
      </c>
      <c r="E20" s="777">
        <f t="shared" si="2"/>
        <v>45384</v>
      </c>
      <c r="F20" s="777">
        <f t="shared" ref="F20" si="8">D20+3</f>
        <v>45385</v>
      </c>
      <c r="G20" s="331"/>
      <c r="H20" s="777">
        <f t="shared" si="1"/>
        <v>45382</v>
      </c>
      <c r="I20" s="155"/>
    </row>
    <row r="21" spans="1:9" ht="17.25" hidden="1" customHeight="1" x14ac:dyDescent="0.2">
      <c r="A21" s="839"/>
      <c r="B21" s="1043" t="s">
        <v>1497</v>
      </c>
      <c r="C21" s="1035" t="s">
        <v>1505</v>
      </c>
      <c r="D21" s="1035">
        <v>45390</v>
      </c>
      <c r="E21" s="777">
        <f t="shared" si="2"/>
        <v>45392</v>
      </c>
      <c r="F21" s="777">
        <f t="shared" ref="F21:F22" si="9">D21+3</f>
        <v>45393</v>
      </c>
      <c r="G21" s="331"/>
      <c r="H21" s="777">
        <f t="shared" si="1"/>
        <v>45389</v>
      </c>
      <c r="I21" s="155"/>
    </row>
    <row r="22" spans="1:9" ht="17.25" hidden="1" customHeight="1" x14ac:dyDescent="0.2">
      <c r="A22" s="839"/>
      <c r="B22" s="1043" t="s">
        <v>1485</v>
      </c>
      <c r="C22" s="1035" t="s">
        <v>1506</v>
      </c>
      <c r="D22" s="1035">
        <v>45396</v>
      </c>
      <c r="E22" s="777">
        <f t="shared" si="2"/>
        <v>45398</v>
      </c>
      <c r="F22" s="777">
        <f t="shared" si="9"/>
        <v>45399</v>
      </c>
      <c r="G22" s="331"/>
      <c r="H22" s="777">
        <f t="shared" si="1"/>
        <v>45396</v>
      </c>
      <c r="I22" s="155"/>
    </row>
    <row r="23" spans="1:9" ht="17.25" hidden="1" customHeight="1" x14ac:dyDescent="0.2">
      <c r="A23" s="839"/>
      <c r="B23" s="1043" t="s">
        <v>1487</v>
      </c>
      <c r="C23" s="1035" t="s">
        <v>1507</v>
      </c>
      <c r="D23" s="1035">
        <v>45408</v>
      </c>
      <c r="E23" s="777">
        <f t="shared" si="2"/>
        <v>45410</v>
      </c>
      <c r="F23" s="777">
        <f t="shared" ref="F23" si="10">D23+3</f>
        <v>45411</v>
      </c>
      <c r="G23" s="331"/>
      <c r="H23" s="777">
        <f t="shared" si="1"/>
        <v>45403</v>
      </c>
      <c r="I23" s="155"/>
    </row>
    <row r="24" spans="1:9" ht="17.25" hidden="1" customHeight="1" x14ac:dyDescent="0.2">
      <c r="A24" s="839"/>
      <c r="B24" s="1043" t="s">
        <v>1489</v>
      </c>
      <c r="C24" s="1035" t="s">
        <v>1508</v>
      </c>
      <c r="D24" s="1035">
        <v>45415</v>
      </c>
      <c r="E24" s="777">
        <f t="shared" si="2"/>
        <v>45417</v>
      </c>
      <c r="F24" s="777">
        <f t="shared" ref="F24" si="11">D24+3</f>
        <v>45418</v>
      </c>
      <c r="G24" s="331"/>
      <c r="H24" s="777">
        <f t="shared" si="1"/>
        <v>45410</v>
      </c>
      <c r="I24" s="764"/>
    </row>
    <row r="25" spans="1:9" ht="17.25" hidden="1" customHeight="1" x14ac:dyDescent="0.2">
      <c r="A25" s="839" t="s">
        <v>1509</v>
      </c>
      <c r="B25" s="1043" t="s">
        <v>1503</v>
      </c>
      <c r="C25" s="1035" t="s">
        <v>1510</v>
      </c>
      <c r="D25" s="1035">
        <v>45420</v>
      </c>
      <c r="E25" s="777">
        <f>D25+2</f>
        <v>45422</v>
      </c>
      <c r="F25" s="777">
        <f>D25+3</f>
        <v>45423</v>
      </c>
      <c r="G25" s="331"/>
      <c r="H25" s="777">
        <f t="shared" si="1"/>
        <v>45417</v>
      </c>
      <c r="I25" s="155"/>
    </row>
    <row r="26" spans="1:9" ht="17.25" hidden="1" customHeight="1" x14ac:dyDescent="0.2">
      <c r="A26" s="839"/>
      <c r="B26" s="1043" t="s">
        <v>1491</v>
      </c>
      <c r="C26" s="1035" t="s">
        <v>1511</v>
      </c>
      <c r="D26" s="1035">
        <v>45426</v>
      </c>
      <c r="E26" s="777">
        <f t="shared" ref="E26:E30" si="12">D26+2</f>
        <v>45428</v>
      </c>
      <c r="F26" s="777">
        <f t="shared" ref="F26:F29" si="13">D26+3</f>
        <v>45429</v>
      </c>
      <c r="G26" s="331"/>
      <c r="H26" s="777">
        <f t="shared" si="1"/>
        <v>45424</v>
      </c>
      <c r="I26" s="764"/>
    </row>
    <row r="27" spans="1:9" ht="17.25" hidden="1" customHeight="1" x14ac:dyDescent="0.2">
      <c r="A27" s="839"/>
      <c r="B27" s="1114" t="s">
        <v>1497</v>
      </c>
      <c r="C27" s="1035" t="s">
        <v>1512</v>
      </c>
      <c r="D27" s="1035">
        <v>45436</v>
      </c>
      <c r="E27" s="777">
        <f t="shared" si="12"/>
        <v>45438</v>
      </c>
      <c r="F27" s="916" t="s">
        <v>494</v>
      </c>
      <c r="G27" s="331"/>
      <c r="H27" s="777">
        <f t="shared" si="1"/>
        <v>45431</v>
      </c>
      <c r="I27" s="155"/>
    </row>
    <row r="28" spans="1:9" ht="17.25" hidden="1" customHeight="1" x14ac:dyDescent="0.2">
      <c r="A28" s="839" t="s">
        <v>1513</v>
      </c>
      <c r="B28" s="1035" t="s">
        <v>1503</v>
      </c>
      <c r="C28" s="1035" t="s">
        <v>1514</v>
      </c>
      <c r="D28" s="1035">
        <v>45446</v>
      </c>
      <c r="E28" s="777">
        <f t="shared" si="12"/>
        <v>45448</v>
      </c>
      <c r="F28" s="916" t="s">
        <v>494</v>
      </c>
      <c r="G28" s="331"/>
      <c r="H28" s="777">
        <f t="shared" si="1"/>
        <v>45438</v>
      </c>
      <c r="I28" s="155"/>
    </row>
    <row r="29" spans="1:9" ht="17.25" hidden="1" customHeight="1" x14ac:dyDescent="0.2">
      <c r="A29" s="839" t="s">
        <v>1515</v>
      </c>
      <c r="B29" s="1035" t="s">
        <v>1485</v>
      </c>
      <c r="C29" s="1035" t="s">
        <v>1516</v>
      </c>
      <c r="D29" s="1035">
        <v>45450</v>
      </c>
      <c r="E29" s="777">
        <f t="shared" si="12"/>
        <v>45452</v>
      </c>
      <c r="F29" s="777">
        <f t="shared" si="13"/>
        <v>45453</v>
      </c>
      <c r="G29" s="331"/>
      <c r="H29" s="777">
        <f t="shared" si="1"/>
        <v>45445</v>
      </c>
      <c r="I29" s="155"/>
    </row>
    <row r="30" spans="1:9" ht="17.25" hidden="1" customHeight="1" x14ac:dyDescent="0.2">
      <c r="A30" s="839" t="s">
        <v>1489</v>
      </c>
      <c r="B30" s="1035" t="s">
        <v>1517</v>
      </c>
      <c r="C30" s="1035" t="s">
        <v>1518</v>
      </c>
      <c r="D30" s="1035">
        <v>45460</v>
      </c>
      <c r="E30" s="777">
        <f t="shared" si="12"/>
        <v>45462</v>
      </c>
      <c r="F30" s="916" t="s">
        <v>494</v>
      </c>
      <c r="G30" s="331"/>
      <c r="H30" s="777">
        <f t="shared" si="1"/>
        <v>45452</v>
      </c>
      <c r="I30" s="764"/>
    </row>
    <row r="31" spans="1:9" ht="17.25" hidden="1" customHeight="1" x14ac:dyDescent="0.2">
      <c r="A31" s="839" t="s">
        <v>1519</v>
      </c>
      <c r="B31" s="1151" t="s">
        <v>1489</v>
      </c>
      <c r="C31" s="1035" t="s">
        <v>1520</v>
      </c>
      <c r="D31" s="1035">
        <v>45464</v>
      </c>
      <c r="E31" s="777">
        <f>D31+2</f>
        <v>45466</v>
      </c>
      <c r="F31" s="916" t="s">
        <v>494</v>
      </c>
      <c r="G31" s="331"/>
      <c r="H31" s="777">
        <f t="shared" si="1"/>
        <v>45459</v>
      </c>
      <c r="I31" s="155"/>
    </row>
    <row r="32" spans="1:9" ht="17.25" hidden="1" customHeight="1" x14ac:dyDescent="0.2">
      <c r="A32" s="839" t="s">
        <v>1491</v>
      </c>
      <c r="B32" s="1151" t="s">
        <v>1497</v>
      </c>
      <c r="C32" s="1035" t="s">
        <v>1521</v>
      </c>
      <c r="D32" s="1035">
        <v>45473</v>
      </c>
      <c r="E32" s="777">
        <f t="shared" ref="E32:E36" si="14">D32+2</f>
        <v>45475</v>
      </c>
      <c r="F32" s="916" t="s">
        <v>494</v>
      </c>
      <c r="G32" s="331"/>
      <c r="H32" s="777">
        <f t="shared" si="1"/>
        <v>45466</v>
      </c>
      <c r="I32" s="1093">
        <f>WEEKNUM(H32)</f>
        <v>26</v>
      </c>
    </row>
    <row r="33" spans="1:9" ht="17.25" hidden="1" customHeight="1" x14ac:dyDescent="0.2">
      <c r="A33" s="839" t="s">
        <v>1497</v>
      </c>
      <c r="B33" s="1035" t="s">
        <v>1491</v>
      </c>
      <c r="C33" s="1035" t="s">
        <v>1522</v>
      </c>
      <c r="D33" s="1035">
        <v>45475</v>
      </c>
      <c r="E33" s="777">
        <f t="shared" si="14"/>
        <v>45477</v>
      </c>
      <c r="F33" s="777">
        <f t="shared" ref="F33:F37" si="15">D33+3</f>
        <v>45478</v>
      </c>
      <c r="G33" s="331"/>
      <c r="H33" s="777">
        <f t="shared" si="1"/>
        <v>45473</v>
      </c>
      <c r="I33" s="1093">
        <f t="shared" ref="I33:I40" si="16">WEEKNUM(H33)</f>
        <v>27</v>
      </c>
    </row>
    <row r="34" spans="1:9" ht="17.25" hidden="1" customHeight="1" x14ac:dyDescent="0.2">
      <c r="A34" s="839"/>
      <c r="B34" s="1035" t="s">
        <v>1503</v>
      </c>
      <c r="C34" s="1035" t="s">
        <v>1523</v>
      </c>
      <c r="D34" s="1035">
        <v>45484</v>
      </c>
      <c r="E34" s="777">
        <f t="shared" si="14"/>
        <v>45486</v>
      </c>
      <c r="F34" s="777">
        <f t="shared" si="15"/>
        <v>45487</v>
      </c>
      <c r="G34" s="331"/>
      <c r="H34" s="777">
        <f t="shared" si="1"/>
        <v>45480</v>
      </c>
      <c r="I34" s="1093">
        <f t="shared" si="16"/>
        <v>28</v>
      </c>
    </row>
    <row r="35" spans="1:9" ht="17.25" hidden="1" customHeight="1" x14ac:dyDescent="0.2">
      <c r="A35" s="839"/>
      <c r="B35" s="1035" t="s">
        <v>1439</v>
      </c>
      <c r="C35" s="1035" t="s">
        <v>1524</v>
      </c>
      <c r="D35" s="1035">
        <v>45489</v>
      </c>
      <c r="E35" s="777">
        <f t="shared" si="14"/>
        <v>45491</v>
      </c>
      <c r="F35" s="777">
        <f t="shared" si="15"/>
        <v>45492</v>
      </c>
      <c r="G35" s="331"/>
      <c r="H35" s="777">
        <f t="shared" si="1"/>
        <v>45487</v>
      </c>
      <c r="I35" s="1093">
        <f t="shared" si="16"/>
        <v>29</v>
      </c>
    </row>
    <row r="36" spans="1:9" ht="17.25" hidden="1" customHeight="1" x14ac:dyDescent="0.2">
      <c r="A36" s="839"/>
      <c r="B36" s="1035" t="s">
        <v>1517</v>
      </c>
      <c r="C36" s="1035" t="s">
        <v>1525</v>
      </c>
      <c r="D36" s="1035">
        <v>45493</v>
      </c>
      <c r="E36" s="777">
        <f t="shared" si="14"/>
        <v>45495</v>
      </c>
      <c r="F36" s="777">
        <f t="shared" si="15"/>
        <v>45496</v>
      </c>
      <c r="G36" s="331"/>
      <c r="H36" s="777">
        <f t="shared" si="1"/>
        <v>45494</v>
      </c>
      <c r="I36" s="1093">
        <f t="shared" si="16"/>
        <v>30</v>
      </c>
    </row>
    <row r="37" spans="1:9" ht="17.25" hidden="1" customHeight="1" x14ac:dyDescent="0.2">
      <c r="A37" s="839"/>
      <c r="B37" s="1035" t="s">
        <v>1489</v>
      </c>
      <c r="C37" s="1035" t="s">
        <v>1526</v>
      </c>
      <c r="D37" s="1035">
        <v>45506</v>
      </c>
      <c r="E37" s="777">
        <f>D37+2</f>
        <v>45508</v>
      </c>
      <c r="F37" s="777">
        <f t="shared" si="15"/>
        <v>45509</v>
      </c>
      <c r="G37" s="331"/>
      <c r="H37" s="777">
        <f t="shared" si="1"/>
        <v>45501</v>
      </c>
      <c r="I37" s="1093">
        <f t="shared" si="16"/>
        <v>31</v>
      </c>
    </row>
    <row r="38" spans="1:9" ht="17.25" hidden="1" customHeight="1" x14ac:dyDescent="0.2">
      <c r="A38" s="839"/>
      <c r="B38" s="1035" t="s">
        <v>1427</v>
      </c>
      <c r="C38" s="1035" t="s">
        <v>1527</v>
      </c>
      <c r="D38" s="1035">
        <v>45510</v>
      </c>
      <c r="E38" s="777">
        <f t="shared" ref="E38:E39" si="17">D38+2</f>
        <v>45512</v>
      </c>
      <c r="F38" s="777">
        <f t="shared" ref="F38:F43" si="18">D38+3</f>
        <v>45513</v>
      </c>
      <c r="G38" s="331"/>
      <c r="H38" s="777">
        <f t="shared" si="1"/>
        <v>45508</v>
      </c>
      <c r="I38" s="1093">
        <f t="shared" si="16"/>
        <v>32</v>
      </c>
    </row>
    <row r="39" spans="1:9" ht="17.25" hidden="1" customHeight="1" x14ac:dyDescent="0.2">
      <c r="A39" s="839"/>
      <c r="B39" s="1035" t="s">
        <v>1503</v>
      </c>
      <c r="C39" s="1035" t="s">
        <v>1528</v>
      </c>
      <c r="D39" s="1035">
        <v>45515</v>
      </c>
      <c r="E39" s="777">
        <f t="shared" si="17"/>
        <v>45517</v>
      </c>
      <c r="F39" s="777">
        <f t="shared" si="18"/>
        <v>45518</v>
      </c>
      <c r="G39" s="331"/>
      <c r="H39" s="777">
        <f t="shared" si="1"/>
        <v>45515</v>
      </c>
      <c r="I39" s="1093">
        <f t="shared" si="16"/>
        <v>33</v>
      </c>
    </row>
    <row r="40" spans="1:9" ht="17.25" hidden="1" customHeight="1" x14ac:dyDescent="0.2">
      <c r="A40" s="839" t="s">
        <v>1491</v>
      </c>
      <c r="B40" s="1035" t="s">
        <v>1491</v>
      </c>
      <c r="C40" s="1035" t="s">
        <v>1529</v>
      </c>
      <c r="D40" s="1035">
        <v>45531</v>
      </c>
      <c r="E40" s="777">
        <f>D40+2</f>
        <v>45533</v>
      </c>
      <c r="F40" s="916" t="s">
        <v>494</v>
      </c>
      <c r="G40" s="331"/>
      <c r="H40" s="777">
        <f t="shared" si="1"/>
        <v>45522</v>
      </c>
      <c r="I40" s="1093">
        <f t="shared" si="16"/>
        <v>34</v>
      </c>
    </row>
    <row r="41" spans="1:9" ht="17.25" hidden="1" customHeight="1" x14ac:dyDescent="0.2">
      <c r="A41" s="839" t="s">
        <v>1439</v>
      </c>
      <c r="B41" s="1035" t="s">
        <v>1517</v>
      </c>
      <c r="C41" s="1035" t="s">
        <v>1530</v>
      </c>
      <c r="D41" s="1035">
        <v>45533</v>
      </c>
      <c r="E41" s="777">
        <f t="shared" ref="E41:E42" si="19">D41+2</f>
        <v>45535</v>
      </c>
      <c r="F41" s="777">
        <f t="shared" si="18"/>
        <v>45536</v>
      </c>
      <c r="G41" s="331"/>
      <c r="H41" s="777">
        <f t="shared" si="1"/>
        <v>45529</v>
      </c>
      <c r="I41" s="1093">
        <f t="shared" ref="I41:I46" si="20">WEEKNUM(H41)</f>
        <v>35</v>
      </c>
    </row>
    <row r="42" spans="1:9" ht="17.25" hidden="1" customHeight="1" x14ac:dyDescent="0.2">
      <c r="A42" s="839" t="s">
        <v>1517</v>
      </c>
      <c r="B42" s="1035" t="s">
        <v>1439</v>
      </c>
      <c r="C42" s="1035" t="s">
        <v>1531</v>
      </c>
      <c r="D42" s="1035">
        <v>45536</v>
      </c>
      <c r="E42" s="777">
        <f t="shared" si="19"/>
        <v>45538</v>
      </c>
      <c r="F42" s="777">
        <f t="shared" si="18"/>
        <v>45539</v>
      </c>
      <c r="G42" s="331"/>
      <c r="H42" s="777">
        <f t="shared" si="1"/>
        <v>45536</v>
      </c>
      <c r="I42" s="1093">
        <f t="shared" si="20"/>
        <v>36</v>
      </c>
    </row>
    <row r="43" spans="1:9" ht="17.25" hidden="1" customHeight="1" x14ac:dyDescent="0.2">
      <c r="A43" s="839"/>
      <c r="B43" s="1035" t="s">
        <v>1489</v>
      </c>
      <c r="C43" s="1035" t="s">
        <v>1532</v>
      </c>
      <c r="D43" s="1035">
        <v>45557</v>
      </c>
      <c r="E43" s="777">
        <f>D43+2</f>
        <v>45559</v>
      </c>
      <c r="F43" s="777">
        <f t="shared" si="18"/>
        <v>45560</v>
      </c>
      <c r="G43" s="331"/>
      <c r="H43" s="777">
        <f t="shared" si="1"/>
        <v>45543</v>
      </c>
      <c r="I43" s="1093">
        <f t="shared" si="20"/>
        <v>37</v>
      </c>
    </row>
    <row r="44" spans="1:9" ht="17.25" hidden="1" customHeight="1" x14ac:dyDescent="0.2">
      <c r="A44" s="839"/>
      <c r="B44" s="1035" t="s">
        <v>1427</v>
      </c>
      <c r="C44" s="1035" t="s">
        <v>1533</v>
      </c>
      <c r="D44" s="1035">
        <v>45553</v>
      </c>
      <c r="E44" s="777">
        <f t="shared" ref="E44" si="21">D44+2</f>
        <v>45555</v>
      </c>
      <c r="F44" s="777">
        <f t="shared" ref="F44:F49" si="22">D44+3</f>
        <v>45556</v>
      </c>
      <c r="G44" s="331"/>
      <c r="H44" s="777">
        <f t="shared" si="1"/>
        <v>45550</v>
      </c>
      <c r="I44" s="1093">
        <f t="shared" si="20"/>
        <v>38</v>
      </c>
    </row>
    <row r="45" spans="1:9" ht="17.25" hidden="1" customHeight="1" x14ac:dyDescent="0.2">
      <c r="A45" s="839" t="s">
        <v>1503</v>
      </c>
      <c r="B45" s="1114" t="s">
        <v>388</v>
      </c>
      <c r="C45" s="1035" t="s">
        <v>1534</v>
      </c>
      <c r="D45" s="820"/>
      <c r="E45" s="820"/>
      <c r="F45" s="820"/>
      <c r="G45" s="331"/>
      <c r="H45" s="777">
        <f t="shared" si="1"/>
        <v>45557</v>
      </c>
      <c r="I45" s="1093">
        <f t="shared" si="20"/>
        <v>39</v>
      </c>
    </row>
    <row r="46" spans="1:9" ht="17.25" hidden="1" customHeight="1" x14ac:dyDescent="0.2">
      <c r="A46" s="839"/>
      <c r="B46" s="1035" t="s">
        <v>1491</v>
      </c>
      <c r="C46" s="1035" t="s">
        <v>1535</v>
      </c>
      <c r="D46" s="1035">
        <v>45572</v>
      </c>
      <c r="E46" s="777">
        <f>D46+2</f>
        <v>45574</v>
      </c>
      <c r="F46" s="916" t="s">
        <v>494</v>
      </c>
      <c r="G46" s="331"/>
      <c r="H46" s="777">
        <v>45564</v>
      </c>
      <c r="I46" s="1093">
        <f t="shared" si="20"/>
        <v>40</v>
      </c>
    </row>
    <row r="47" spans="1:9" ht="17.25" hidden="1" customHeight="1" x14ac:dyDescent="0.2">
      <c r="A47" s="839"/>
      <c r="B47" s="1114" t="s">
        <v>388</v>
      </c>
      <c r="C47" s="1035" t="s">
        <v>1536</v>
      </c>
      <c r="D47" s="820">
        <v>45575</v>
      </c>
      <c r="E47" s="820">
        <f t="shared" ref="E47:E48" si="23">D47+2</f>
        <v>45577</v>
      </c>
      <c r="F47" s="820">
        <f t="shared" si="22"/>
        <v>45578</v>
      </c>
      <c r="G47" s="331"/>
      <c r="H47" s="777">
        <f t="shared" si="1"/>
        <v>45571</v>
      </c>
      <c r="I47" s="1093">
        <f t="shared" ref="I47:I52" si="24">WEEKNUM(H47)</f>
        <v>41</v>
      </c>
    </row>
    <row r="48" spans="1:9" ht="17.25" hidden="1" customHeight="1" x14ac:dyDescent="0.2">
      <c r="A48" s="839" t="s">
        <v>1537</v>
      </c>
      <c r="B48" s="1035" t="s">
        <v>1489</v>
      </c>
      <c r="C48" s="1035" t="s">
        <v>1538</v>
      </c>
      <c r="D48" s="1035">
        <v>45577</v>
      </c>
      <c r="E48" s="777">
        <f t="shared" si="23"/>
        <v>45579</v>
      </c>
      <c r="F48" s="777">
        <f t="shared" si="22"/>
        <v>45580</v>
      </c>
      <c r="G48" s="331"/>
      <c r="H48" s="777">
        <f t="shared" si="1"/>
        <v>45578</v>
      </c>
      <c r="I48" s="1093">
        <f t="shared" si="24"/>
        <v>42</v>
      </c>
    </row>
    <row r="49" spans="1:17" ht="17.25" customHeight="1" x14ac:dyDescent="0.2">
      <c r="A49" s="839" t="s">
        <v>1489</v>
      </c>
      <c r="B49" s="1035" t="s">
        <v>1537</v>
      </c>
      <c r="C49" s="1035" t="s">
        <v>1539</v>
      </c>
      <c r="D49" s="1035">
        <v>45591</v>
      </c>
      <c r="E49" s="777">
        <f>D49+2</f>
        <v>45593</v>
      </c>
      <c r="F49" s="777">
        <f t="shared" si="22"/>
        <v>45594</v>
      </c>
      <c r="G49" s="331"/>
      <c r="H49" s="777">
        <f t="shared" si="1"/>
        <v>45585</v>
      </c>
      <c r="I49" s="1093">
        <f t="shared" si="24"/>
        <v>43</v>
      </c>
    </row>
    <row r="50" spans="1:17" ht="17.25" customHeight="1" x14ac:dyDescent="0.2">
      <c r="A50" s="839" t="s">
        <v>1427</v>
      </c>
      <c r="B50" s="1035" t="s">
        <v>1491</v>
      </c>
      <c r="C50" s="1035" t="s">
        <v>1540</v>
      </c>
      <c r="D50" s="1035">
        <v>45591</v>
      </c>
      <c r="E50" s="777">
        <f t="shared" ref="E50:E51" si="25">D50+2</f>
        <v>45593</v>
      </c>
      <c r="F50" s="777">
        <f t="shared" ref="F50:F55" si="26">D50+3</f>
        <v>45594</v>
      </c>
      <c r="G50" s="331"/>
      <c r="H50" s="777">
        <f t="shared" si="1"/>
        <v>45592</v>
      </c>
      <c r="I50" s="1093">
        <f t="shared" si="24"/>
        <v>44</v>
      </c>
    </row>
    <row r="51" spans="1:17" ht="17.25" customHeight="1" x14ac:dyDescent="0.2">
      <c r="A51" s="839" t="s">
        <v>1541</v>
      </c>
      <c r="B51" s="1035" t="s">
        <v>1427</v>
      </c>
      <c r="C51" s="1035" t="s">
        <v>1542</v>
      </c>
      <c r="D51" s="1035">
        <v>45598</v>
      </c>
      <c r="E51" s="777">
        <f t="shared" si="25"/>
        <v>45600</v>
      </c>
      <c r="F51" s="777">
        <f t="shared" si="26"/>
        <v>45601</v>
      </c>
      <c r="G51" s="331"/>
      <c r="H51" s="777">
        <f t="shared" si="1"/>
        <v>45599</v>
      </c>
      <c r="I51" s="1093">
        <f t="shared" si="24"/>
        <v>45</v>
      </c>
    </row>
    <row r="52" spans="1:17" ht="17.25" customHeight="1" x14ac:dyDescent="0.2">
      <c r="A52" s="839"/>
      <c r="B52" s="1035" t="s">
        <v>1517</v>
      </c>
      <c r="C52" s="1035" t="s">
        <v>1543</v>
      </c>
      <c r="D52" s="1035">
        <v>45605</v>
      </c>
      <c r="E52" s="777">
        <f>D52+2</f>
        <v>45607</v>
      </c>
      <c r="F52" s="777">
        <f t="shared" si="26"/>
        <v>45608</v>
      </c>
      <c r="G52" s="331"/>
      <c r="H52" s="777">
        <f t="shared" si="1"/>
        <v>45606</v>
      </c>
      <c r="I52" s="1093">
        <f t="shared" si="24"/>
        <v>46</v>
      </c>
    </row>
    <row r="53" spans="1:17" ht="17.25" customHeight="1" x14ac:dyDescent="0.2">
      <c r="A53" s="839" t="s">
        <v>1503</v>
      </c>
      <c r="B53" s="1035" t="s">
        <v>1485</v>
      </c>
      <c r="C53" s="1035" t="s">
        <v>1544</v>
      </c>
      <c r="D53" s="1035">
        <v>45612</v>
      </c>
      <c r="E53" s="777">
        <f t="shared" ref="E53:E54" si="27">D53+2</f>
        <v>45614</v>
      </c>
      <c r="F53" s="777">
        <f t="shared" si="26"/>
        <v>45615</v>
      </c>
      <c r="G53" s="331"/>
      <c r="H53" s="777">
        <f t="shared" si="1"/>
        <v>45613</v>
      </c>
      <c r="I53" s="1093">
        <f t="shared" ref="I53:I55" si="28">WEEKNUM(H53)</f>
        <v>47</v>
      </c>
    </row>
    <row r="54" spans="1:17" ht="17.25" customHeight="1" x14ac:dyDescent="0.2">
      <c r="A54" s="839" t="s">
        <v>1537</v>
      </c>
      <c r="B54" s="1035" t="s">
        <v>1489</v>
      </c>
      <c r="C54" s="1035" t="s">
        <v>1545</v>
      </c>
      <c r="D54" s="1035">
        <v>45619</v>
      </c>
      <c r="E54" s="777">
        <f t="shared" si="27"/>
        <v>45621</v>
      </c>
      <c r="F54" s="777">
        <f t="shared" si="26"/>
        <v>45622</v>
      </c>
      <c r="G54" s="331"/>
      <c r="H54" s="777">
        <f t="shared" si="1"/>
        <v>45620</v>
      </c>
      <c r="I54" s="1093">
        <f t="shared" si="28"/>
        <v>48</v>
      </c>
    </row>
    <row r="55" spans="1:17" ht="17.25" customHeight="1" x14ac:dyDescent="0.2">
      <c r="A55" s="839" t="s">
        <v>1489</v>
      </c>
      <c r="B55" s="1035" t="s">
        <v>1537</v>
      </c>
      <c r="C55" s="1035" t="s">
        <v>1546</v>
      </c>
      <c r="D55" s="1035">
        <v>45626</v>
      </c>
      <c r="E55" s="777">
        <f>D55+2</f>
        <v>45628</v>
      </c>
      <c r="F55" s="777">
        <f t="shared" si="26"/>
        <v>45629</v>
      </c>
      <c r="G55" s="331"/>
      <c r="H55" s="777">
        <f t="shared" si="1"/>
        <v>45627</v>
      </c>
      <c r="I55" s="1093">
        <f t="shared" si="28"/>
        <v>49</v>
      </c>
    </row>
    <row r="56" spans="1:17" ht="15.75" customHeight="1" x14ac:dyDescent="0.25">
      <c r="B56" s="164"/>
      <c r="C56" s="155"/>
      <c r="D56" s="752"/>
      <c r="E56" s="753"/>
      <c r="F56" s="155"/>
      <c r="G56" s="155"/>
      <c r="H56" s="155"/>
      <c r="I56" s="155"/>
    </row>
    <row r="57" spans="1:17" ht="15.75" customHeight="1" x14ac:dyDescent="0.2">
      <c r="B57" s="149"/>
      <c r="C57" s="155"/>
      <c r="D57" s="155"/>
      <c r="E57" s="155"/>
      <c r="F57" s="155"/>
      <c r="G57" s="155"/>
      <c r="H57" s="155"/>
      <c r="I57" s="155"/>
    </row>
    <row r="58" spans="1:17" ht="15.75" customHeight="1" x14ac:dyDescent="0.2">
      <c r="B58" s="1205" t="s">
        <v>1547</v>
      </c>
      <c r="C58" s="1205"/>
      <c r="D58" s="1205"/>
      <c r="E58" s="1205"/>
      <c r="F58" s="1205"/>
      <c r="G58" s="217"/>
      <c r="H58" s="217"/>
      <c r="I58" s="217"/>
    </row>
    <row r="59" spans="1:17" ht="15.75" customHeight="1" x14ac:dyDescent="0.2">
      <c r="B59" s="164"/>
      <c r="C59" s="155"/>
      <c r="D59" s="1207"/>
      <c r="E59" s="1207"/>
      <c r="F59" s="1207"/>
      <c r="G59" s="1207"/>
      <c r="H59" s="1207"/>
      <c r="I59" s="1207"/>
      <c r="J59" s="1207"/>
      <c r="K59" s="1207"/>
      <c r="L59" s="1207"/>
      <c r="M59" s="1207"/>
      <c r="N59" s="764"/>
    </row>
    <row r="60" spans="1:17" ht="30" customHeight="1" x14ac:dyDescent="0.2">
      <c r="A60" s="839"/>
      <c r="B60" s="1185" t="s">
        <v>121</v>
      </c>
      <c r="C60" s="1186"/>
      <c r="D60" s="1176" t="s">
        <v>378</v>
      </c>
      <c r="E60" s="1023" t="s">
        <v>236</v>
      </c>
      <c r="F60" s="1023" t="s">
        <v>158</v>
      </c>
      <c r="G60" s="1023" t="s">
        <v>269</v>
      </c>
      <c r="H60" s="1020" t="s">
        <v>197</v>
      </c>
      <c r="I60" s="1023" t="s">
        <v>206</v>
      </c>
      <c r="J60" s="1023" t="s">
        <v>366</v>
      </c>
      <c r="K60" s="1023" t="s">
        <v>226</v>
      </c>
      <c r="L60" s="1023" t="s">
        <v>280</v>
      </c>
      <c r="M60" s="1023" t="s">
        <v>1548</v>
      </c>
      <c r="N60" s="1023" t="s">
        <v>192</v>
      </c>
      <c r="O60" s="331"/>
      <c r="P60" s="919" t="s">
        <v>728</v>
      </c>
    </row>
    <row r="61" spans="1:17" ht="20.100000000000001" customHeight="1" x14ac:dyDescent="0.2">
      <c r="A61" s="839"/>
      <c r="B61" s="1023" t="s">
        <v>380</v>
      </c>
      <c r="C61" s="1023" t="s">
        <v>381</v>
      </c>
      <c r="D61" s="1177"/>
      <c r="E61" s="1019" t="s">
        <v>165</v>
      </c>
      <c r="F61" s="1019" t="s">
        <v>160</v>
      </c>
      <c r="G61" s="1019" t="s">
        <v>1549</v>
      </c>
      <c r="H61" s="1019" t="s">
        <v>233</v>
      </c>
      <c r="I61" s="1019" t="s">
        <v>199</v>
      </c>
      <c r="J61" s="1019" t="s">
        <v>804</v>
      </c>
      <c r="K61" s="1019" t="s">
        <v>371</v>
      </c>
      <c r="L61" s="1019" t="s">
        <v>278</v>
      </c>
      <c r="M61" s="1019" t="s">
        <v>188</v>
      </c>
      <c r="N61" s="1019" t="s">
        <v>194</v>
      </c>
      <c r="O61" s="331"/>
      <c r="P61" s="1022" t="s">
        <v>382</v>
      </c>
      <c r="Q61" s="1022" t="s">
        <v>1550</v>
      </c>
    </row>
    <row r="62" spans="1:17" ht="17.25" hidden="1" customHeight="1" x14ac:dyDescent="0.2">
      <c r="A62" s="839"/>
      <c r="B62" s="830" t="s">
        <v>1491</v>
      </c>
      <c r="C62" s="777" t="s">
        <v>1551</v>
      </c>
      <c r="D62" s="777" t="e">
        <f>#REF!+7</f>
        <v>#REF!</v>
      </c>
      <c r="E62" s="777" t="e">
        <f t="shared" ref="E62:E65" si="29">D62+3</f>
        <v>#REF!</v>
      </c>
      <c r="F62" s="777" t="e">
        <f t="shared" ref="F62:F65" si="30">D62+9</f>
        <v>#REF!</v>
      </c>
      <c r="G62" s="777" t="e">
        <f t="shared" ref="G62:G65" si="31">D62+12</f>
        <v>#REF!</v>
      </c>
      <c r="H62" s="777" t="e">
        <f t="shared" ref="H62:H65" si="32">D62+14</f>
        <v>#REF!</v>
      </c>
      <c r="I62" s="777" t="e">
        <f t="shared" ref="I62:I65" si="33">D62+20</f>
        <v>#REF!</v>
      </c>
      <c r="J62" s="777" t="e">
        <f t="shared" ref="J62:J65" si="34">D62+21</f>
        <v>#REF!</v>
      </c>
      <c r="K62" s="777" t="e">
        <f t="shared" ref="K62:K65" si="35">D62+22</f>
        <v>#REF!</v>
      </c>
      <c r="L62" s="777" t="e">
        <f t="shared" ref="L62:L65" si="36">D62+23</f>
        <v>#REF!</v>
      </c>
      <c r="M62" s="777" t="e">
        <f t="shared" ref="M62:N65" si="37">D62+25</f>
        <v>#REF!</v>
      </c>
      <c r="N62" s="777" t="e">
        <f t="shared" si="37"/>
        <v>#REF!</v>
      </c>
      <c r="O62" s="331"/>
      <c r="P62" s="816" t="e">
        <f>#REF!+7</f>
        <v>#REF!</v>
      </c>
    </row>
    <row r="63" spans="1:17" ht="17.25" hidden="1" customHeight="1" x14ac:dyDescent="0.2">
      <c r="A63" s="839" t="s">
        <v>1493</v>
      </c>
      <c r="B63" s="830" t="s">
        <v>1494</v>
      </c>
      <c r="C63" s="777" t="s">
        <v>1552</v>
      </c>
      <c r="D63" s="777" t="e">
        <f t="shared" ref="D63:D68" si="38">D62+7</f>
        <v>#REF!</v>
      </c>
      <c r="E63" s="777" t="e">
        <f t="shared" si="29"/>
        <v>#REF!</v>
      </c>
      <c r="F63" s="777" t="e">
        <f t="shared" si="30"/>
        <v>#REF!</v>
      </c>
      <c r="G63" s="777" t="e">
        <f t="shared" si="31"/>
        <v>#REF!</v>
      </c>
      <c r="H63" s="777" t="e">
        <f t="shared" si="32"/>
        <v>#REF!</v>
      </c>
      <c r="I63" s="777" t="e">
        <f t="shared" si="33"/>
        <v>#REF!</v>
      </c>
      <c r="J63" s="777" t="e">
        <f t="shared" si="34"/>
        <v>#REF!</v>
      </c>
      <c r="K63" s="777" t="e">
        <f t="shared" si="35"/>
        <v>#REF!</v>
      </c>
      <c r="L63" s="777" t="e">
        <f t="shared" si="36"/>
        <v>#REF!</v>
      </c>
      <c r="M63" s="777" t="e">
        <f t="shared" si="37"/>
        <v>#REF!</v>
      </c>
      <c r="N63" s="777" t="e">
        <f t="shared" si="37"/>
        <v>#REF!</v>
      </c>
      <c r="O63" s="331"/>
      <c r="P63" s="816" t="e">
        <f t="shared" ref="P63:P109" si="39">P62+7</f>
        <v>#REF!</v>
      </c>
    </row>
    <row r="64" spans="1:17" ht="17.25" hidden="1" customHeight="1" x14ac:dyDescent="0.2">
      <c r="A64" s="839"/>
      <c r="B64" s="830" t="s">
        <v>523</v>
      </c>
      <c r="C64" s="777" t="s">
        <v>1553</v>
      </c>
      <c r="D64" s="636">
        <v>45312</v>
      </c>
      <c r="E64" s="777">
        <f t="shared" si="29"/>
        <v>45315</v>
      </c>
      <c r="F64" s="777">
        <f t="shared" si="30"/>
        <v>45321</v>
      </c>
      <c r="G64" s="777">
        <f t="shared" si="31"/>
        <v>45324</v>
      </c>
      <c r="H64" s="777">
        <f t="shared" si="32"/>
        <v>45326</v>
      </c>
      <c r="I64" s="777">
        <f t="shared" si="33"/>
        <v>45332</v>
      </c>
      <c r="J64" s="777">
        <f t="shared" si="34"/>
        <v>45333</v>
      </c>
      <c r="K64" s="777">
        <f t="shared" si="35"/>
        <v>45334</v>
      </c>
      <c r="L64" s="777">
        <f t="shared" si="36"/>
        <v>45335</v>
      </c>
      <c r="M64" s="777">
        <f t="shared" si="37"/>
        <v>45337</v>
      </c>
      <c r="N64" s="777">
        <f t="shared" si="37"/>
        <v>45340</v>
      </c>
      <c r="O64" s="331"/>
      <c r="P64" s="816">
        <v>45310</v>
      </c>
    </row>
    <row r="65" spans="1:16" ht="17.25" hidden="1" customHeight="1" x14ac:dyDescent="0.2">
      <c r="A65" s="839"/>
      <c r="B65" s="830" t="s">
        <v>1485</v>
      </c>
      <c r="C65" s="777" t="s">
        <v>1554</v>
      </c>
      <c r="D65" s="777">
        <v>45319</v>
      </c>
      <c r="E65" s="777">
        <f t="shared" si="29"/>
        <v>45322</v>
      </c>
      <c r="F65" s="777">
        <f t="shared" si="30"/>
        <v>45328</v>
      </c>
      <c r="G65" s="777">
        <f t="shared" si="31"/>
        <v>45331</v>
      </c>
      <c r="H65" s="777">
        <f t="shared" si="32"/>
        <v>45333</v>
      </c>
      <c r="I65" s="777">
        <f t="shared" si="33"/>
        <v>45339</v>
      </c>
      <c r="J65" s="777">
        <f t="shared" si="34"/>
        <v>45340</v>
      </c>
      <c r="K65" s="777">
        <f t="shared" si="35"/>
        <v>45341</v>
      </c>
      <c r="L65" s="777">
        <f t="shared" si="36"/>
        <v>45342</v>
      </c>
      <c r="M65" s="777">
        <f t="shared" si="37"/>
        <v>45344</v>
      </c>
      <c r="N65" s="777">
        <f t="shared" si="37"/>
        <v>45347</v>
      </c>
      <c r="O65" s="331"/>
      <c r="P65" s="816">
        <f t="shared" si="39"/>
        <v>45317</v>
      </c>
    </row>
    <row r="66" spans="1:16" ht="17.25" hidden="1" customHeight="1" x14ac:dyDescent="0.2">
      <c r="A66" s="839"/>
      <c r="B66" s="830" t="s">
        <v>1487</v>
      </c>
      <c r="C66" s="777" t="s">
        <v>1555</v>
      </c>
      <c r="D66" s="777">
        <v>45323</v>
      </c>
      <c r="E66" s="777">
        <f t="shared" ref="E66:E69" si="40">D66+3</f>
        <v>45326</v>
      </c>
      <c r="F66" s="777">
        <f t="shared" ref="F66:F69" si="41">D66+9</f>
        <v>45332</v>
      </c>
      <c r="G66" s="777">
        <f t="shared" ref="G66:G69" si="42">D66+12</f>
        <v>45335</v>
      </c>
      <c r="H66" s="777">
        <f t="shared" ref="H66:H69" si="43">D66+14</f>
        <v>45337</v>
      </c>
      <c r="I66" s="777">
        <f t="shared" ref="I66:I69" si="44">D66+20</f>
        <v>45343</v>
      </c>
      <c r="J66" s="777">
        <f t="shared" ref="J66:J69" si="45">D66+21</f>
        <v>45344</v>
      </c>
      <c r="K66" s="777">
        <f t="shared" ref="K66:K69" si="46">D66+22</f>
        <v>45345</v>
      </c>
      <c r="L66" s="777">
        <f t="shared" ref="L66:L69" si="47">D66+23</f>
        <v>45346</v>
      </c>
      <c r="M66" s="777">
        <f t="shared" ref="M66:N69" si="48">D66+25</f>
        <v>45348</v>
      </c>
      <c r="N66" s="777">
        <f t="shared" si="48"/>
        <v>45351</v>
      </c>
      <c r="O66" s="331"/>
      <c r="P66" s="816">
        <v>45324</v>
      </c>
    </row>
    <row r="67" spans="1:16" ht="17.25" hidden="1" customHeight="1" x14ac:dyDescent="0.2">
      <c r="A67" s="839"/>
      <c r="B67" s="830" t="s">
        <v>1489</v>
      </c>
      <c r="C67" s="777" t="s">
        <v>1556</v>
      </c>
      <c r="D67" s="777">
        <v>45331</v>
      </c>
      <c r="E67" s="777">
        <f t="shared" si="40"/>
        <v>45334</v>
      </c>
      <c r="F67" s="777">
        <f t="shared" si="41"/>
        <v>45340</v>
      </c>
      <c r="G67" s="777">
        <f t="shared" si="42"/>
        <v>45343</v>
      </c>
      <c r="H67" s="777">
        <f t="shared" si="43"/>
        <v>45345</v>
      </c>
      <c r="I67" s="777">
        <f t="shared" si="44"/>
        <v>45351</v>
      </c>
      <c r="J67" s="777">
        <f t="shared" si="45"/>
        <v>45352</v>
      </c>
      <c r="K67" s="777">
        <f t="shared" si="46"/>
        <v>45353</v>
      </c>
      <c r="L67" s="777">
        <f t="shared" si="47"/>
        <v>45354</v>
      </c>
      <c r="M67" s="777">
        <f t="shared" si="48"/>
        <v>45356</v>
      </c>
      <c r="N67" s="777">
        <f t="shared" si="48"/>
        <v>45359</v>
      </c>
      <c r="O67" s="331"/>
      <c r="P67" s="816">
        <f t="shared" si="39"/>
        <v>45331</v>
      </c>
    </row>
    <row r="68" spans="1:16" ht="17.25" hidden="1" customHeight="1" x14ac:dyDescent="0.2">
      <c r="A68" s="839"/>
      <c r="B68" s="830" t="s">
        <v>1491</v>
      </c>
      <c r="C68" s="777" t="s">
        <v>1557</v>
      </c>
      <c r="D68" s="777">
        <f t="shared" si="38"/>
        <v>45338</v>
      </c>
      <c r="E68" s="777">
        <f t="shared" si="40"/>
        <v>45341</v>
      </c>
      <c r="F68" s="777">
        <f t="shared" si="41"/>
        <v>45347</v>
      </c>
      <c r="G68" s="777">
        <f t="shared" si="42"/>
        <v>45350</v>
      </c>
      <c r="H68" s="777">
        <f t="shared" si="43"/>
        <v>45352</v>
      </c>
      <c r="I68" s="777">
        <f t="shared" si="44"/>
        <v>45358</v>
      </c>
      <c r="J68" s="777">
        <f t="shared" si="45"/>
        <v>45359</v>
      </c>
      <c r="K68" s="777">
        <f t="shared" si="46"/>
        <v>45360</v>
      </c>
      <c r="L68" s="777">
        <f t="shared" si="47"/>
        <v>45361</v>
      </c>
      <c r="M68" s="777">
        <f t="shared" si="48"/>
        <v>45363</v>
      </c>
      <c r="N68" s="777">
        <f t="shared" si="48"/>
        <v>45366</v>
      </c>
      <c r="O68" s="331"/>
      <c r="P68" s="816">
        <f t="shared" si="39"/>
        <v>45338</v>
      </c>
    </row>
    <row r="69" spans="1:16" ht="17.25" hidden="1" customHeight="1" x14ac:dyDescent="0.2">
      <c r="A69" s="839" t="s">
        <v>1493</v>
      </c>
      <c r="B69" s="830" t="s">
        <v>1494</v>
      </c>
      <c r="C69" s="777" t="s">
        <v>1558</v>
      </c>
      <c r="D69" s="777">
        <v>45343</v>
      </c>
      <c r="E69" s="777">
        <f t="shared" si="40"/>
        <v>45346</v>
      </c>
      <c r="F69" s="777">
        <f t="shared" si="41"/>
        <v>45352</v>
      </c>
      <c r="G69" s="777">
        <f t="shared" si="42"/>
        <v>45355</v>
      </c>
      <c r="H69" s="777">
        <f t="shared" si="43"/>
        <v>45357</v>
      </c>
      <c r="I69" s="777">
        <f t="shared" si="44"/>
        <v>45363</v>
      </c>
      <c r="J69" s="777">
        <f t="shared" si="45"/>
        <v>45364</v>
      </c>
      <c r="K69" s="777">
        <f t="shared" si="46"/>
        <v>45365</v>
      </c>
      <c r="L69" s="777">
        <f t="shared" si="47"/>
        <v>45366</v>
      </c>
      <c r="M69" s="777">
        <f t="shared" si="48"/>
        <v>45368</v>
      </c>
      <c r="N69" s="777">
        <f t="shared" si="48"/>
        <v>45371</v>
      </c>
      <c r="O69" s="331"/>
      <c r="P69" s="816">
        <f t="shared" si="39"/>
        <v>45345</v>
      </c>
    </row>
    <row r="70" spans="1:16" ht="17.25" hidden="1" customHeight="1" x14ac:dyDescent="0.2">
      <c r="A70" s="839" t="s">
        <v>1496</v>
      </c>
      <c r="B70" s="830" t="s">
        <v>1497</v>
      </c>
      <c r="C70" s="777" t="s">
        <v>1559</v>
      </c>
      <c r="D70" s="777">
        <v>45351</v>
      </c>
      <c r="E70" s="777">
        <f t="shared" ref="E70:E72" si="49">D70+3</f>
        <v>45354</v>
      </c>
      <c r="F70" s="777">
        <f t="shared" ref="F70:F72" si="50">D70+9</f>
        <v>45360</v>
      </c>
      <c r="G70" s="777">
        <f t="shared" ref="G70:G72" si="51">D70+12</f>
        <v>45363</v>
      </c>
      <c r="H70" s="777">
        <f t="shared" ref="H70:H72" si="52">D70+14</f>
        <v>45365</v>
      </c>
      <c r="I70" s="777">
        <f t="shared" ref="I70:I72" si="53">D70+20</f>
        <v>45371</v>
      </c>
      <c r="J70" s="777">
        <f t="shared" ref="J70:J72" si="54">D70+21</f>
        <v>45372</v>
      </c>
      <c r="K70" s="777">
        <f t="shared" ref="K70:K72" si="55">D70+22</f>
        <v>45373</v>
      </c>
      <c r="L70" s="777">
        <f t="shared" ref="L70:L72" si="56">D70+23</f>
        <v>45374</v>
      </c>
      <c r="M70" s="777">
        <f t="shared" ref="M70:N72" si="57">D70+25</f>
        <v>45376</v>
      </c>
      <c r="N70" s="777">
        <f t="shared" si="57"/>
        <v>45379</v>
      </c>
      <c r="O70" s="331"/>
      <c r="P70" s="816">
        <v>45352</v>
      </c>
    </row>
    <row r="71" spans="1:16" ht="17.25" hidden="1" customHeight="1" x14ac:dyDescent="0.2">
      <c r="A71" s="839"/>
      <c r="B71" s="830" t="s">
        <v>1485</v>
      </c>
      <c r="C71" s="777" t="s">
        <v>1560</v>
      </c>
      <c r="D71" s="777">
        <v>45358</v>
      </c>
      <c r="E71" s="777">
        <f t="shared" si="49"/>
        <v>45361</v>
      </c>
      <c r="F71" s="777">
        <f t="shared" si="50"/>
        <v>45367</v>
      </c>
      <c r="G71" s="777">
        <f t="shared" si="51"/>
        <v>45370</v>
      </c>
      <c r="H71" s="777">
        <f t="shared" si="52"/>
        <v>45372</v>
      </c>
      <c r="I71" s="777">
        <f t="shared" si="53"/>
        <v>45378</v>
      </c>
      <c r="J71" s="777">
        <f t="shared" si="54"/>
        <v>45379</v>
      </c>
      <c r="K71" s="777">
        <f t="shared" si="55"/>
        <v>45380</v>
      </c>
      <c r="L71" s="777">
        <f t="shared" si="56"/>
        <v>45381</v>
      </c>
      <c r="M71" s="777">
        <f t="shared" si="57"/>
        <v>45383</v>
      </c>
      <c r="N71" s="777">
        <f t="shared" si="57"/>
        <v>45386</v>
      </c>
      <c r="O71" s="331"/>
      <c r="P71" s="816">
        <f t="shared" si="39"/>
        <v>45359</v>
      </c>
    </row>
    <row r="72" spans="1:16" ht="17.25" hidden="1" customHeight="1" x14ac:dyDescent="0.2">
      <c r="A72" s="839"/>
      <c r="B72" s="969" t="s">
        <v>1487</v>
      </c>
      <c r="C72" s="968" t="s">
        <v>1561</v>
      </c>
      <c r="D72" s="777">
        <v>45368</v>
      </c>
      <c r="E72" s="777">
        <f t="shared" si="49"/>
        <v>45371</v>
      </c>
      <c r="F72" s="777">
        <f t="shared" si="50"/>
        <v>45377</v>
      </c>
      <c r="G72" s="777">
        <f t="shared" si="51"/>
        <v>45380</v>
      </c>
      <c r="H72" s="777">
        <f t="shared" si="52"/>
        <v>45382</v>
      </c>
      <c r="I72" s="777">
        <f t="shared" si="53"/>
        <v>45388</v>
      </c>
      <c r="J72" s="777">
        <f t="shared" si="54"/>
        <v>45389</v>
      </c>
      <c r="K72" s="777">
        <f t="shared" si="55"/>
        <v>45390</v>
      </c>
      <c r="L72" s="777">
        <f t="shared" si="56"/>
        <v>45391</v>
      </c>
      <c r="M72" s="777">
        <f t="shared" si="57"/>
        <v>45393</v>
      </c>
      <c r="N72" s="777">
        <f t="shared" si="57"/>
        <v>45396</v>
      </c>
      <c r="O72" s="331"/>
      <c r="P72" s="816">
        <f t="shared" si="39"/>
        <v>45366</v>
      </c>
    </row>
    <row r="73" spans="1:16" ht="17.25" hidden="1" customHeight="1" x14ac:dyDescent="0.2">
      <c r="A73" s="839"/>
      <c r="B73" s="969" t="s">
        <v>1489</v>
      </c>
      <c r="C73" s="968" t="s">
        <v>1562</v>
      </c>
      <c r="D73" s="777">
        <v>45375</v>
      </c>
      <c r="E73" s="777">
        <f t="shared" ref="E73" si="58">D73+3</f>
        <v>45378</v>
      </c>
      <c r="F73" s="777">
        <f t="shared" ref="F73" si="59">D73+9</f>
        <v>45384</v>
      </c>
      <c r="G73" s="777">
        <f t="shared" ref="G73" si="60">D73+12</f>
        <v>45387</v>
      </c>
      <c r="H73" s="777">
        <f t="shared" ref="H73" si="61">D73+14</f>
        <v>45389</v>
      </c>
      <c r="I73" s="777">
        <f t="shared" ref="I73" si="62">D73+20</f>
        <v>45395</v>
      </c>
      <c r="J73" s="777">
        <f t="shared" ref="J73" si="63">D73+21</f>
        <v>45396</v>
      </c>
      <c r="K73" s="777">
        <f t="shared" ref="K73" si="64">D73+22</f>
        <v>45397</v>
      </c>
      <c r="L73" s="777">
        <f t="shared" ref="L73" si="65">D73+23</f>
        <v>45398</v>
      </c>
      <c r="M73" s="777">
        <f t="shared" ref="M73:N73" si="66">D73+25</f>
        <v>45400</v>
      </c>
      <c r="N73" s="777">
        <f t="shared" si="66"/>
        <v>45403</v>
      </c>
      <c r="O73" s="331"/>
      <c r="P73" s="816">
        <f t="shared" si="39"/>
        <v>45373</v>
      </c>
    </row>
    <row r="74" spans="1:16" ht="17.25" hidden="1" customHeight="1" x14ac:dyDescent="0.2">
      <c r="A74" s="839"/>
      <c r="B74" s="969" t="s">
        <v>1491</v>
      </c>
      <c r="C74" s="968" t="s">
        <v>1563</v>
      </c>
      <c r="D74" s="777">
        <v>45379</v>
      </c>
      <c r="E74" s="777">
        <f t="shared" ref="E74" si="67">D74+3</f>
        <v>45382</v>
      </c>
      <c r="F74" s="777">
        <f t="shared" ref="F74" si="68">D74+9</f>
        <v>45388</v>
      </c>
      <c r="G74" s="777">
        <f t="shared" ref="G74" si="69">D74+12</f>
        <v>45391</v>
      </c>
      <c r="H74" s="777">
        <f t="shared" ref="H74" si="70">D74+14</f>
        <v>45393</v>
      </c>
      <c r="I74" s="777">
        <f t="shared" ref="I74" si="71">D74+20</f>
        <v>45399</v>
      </c>
      <c r="J74" s="777">
        <f t="shared" ref="J74" si="72">D74+21</f>
        <v>45400</v>
      </c>
      <c r="K74" s="777">
        <f t="shared" ref="K74" si="73">D74+22</f>
        <v>45401</v>
      </c>
      <c r="L74" s="777">
        <f t="shared" ref="L74" si="74">D74+23</f>
        <v>45402</v>
      </c>
      <c r="M74" s="777">
        <f t="shared" ref="M74:N74" si="75">D74+25</f>
        <v>45404</v>
      </c>
      <c r="N74" s="777">
        <f t="shared" si="75"/>
        <v>45407</v>
      </c>
      <c r="O74" s="331"/>
      <c r="P74" s="816">
        <f t="shared" si="39"/>
        <v>45380</v>
      </c>
    </row>
    <row r="75" spans="1:16" ht="17.25" hidden="1" customHeight="1" x14ac:dyDescent="0.2">
      <c r="A75" s="839"/>
      <c r="B75" s="1043" t="s">
        <v>1503</v>
      </c>
      <c r="C75" s="1035" t="s">
        <v>1564</v>
      </c>
      <c r="D75" s="1035">
        <v>45393</v>
      </c>
      <c r="E75" s="1183" t="s">
        <v>494</v>
      </c>
      <c r="F75" s="1206"/>
      <c r="G75" s="1206"/>
      <c r="H75" s="1206"/>
      <c r="I75" s="1206"/>
      <c r="J75" s="1206"/>
      <c r="K75" s="1206"/>
      <c r="L75" s="1184"/>
      <c r="M75" s="777">
        <f t="shared" ref="M75:N75" si="76">D75+25</f>
        <v>45418</v>
      </c>
      <c r="N75" s="777" t="e">
        <f t="shared" si="76"/>
        <v>#VALUE!</v>
      </c>
      <c r="O75" s="331"/>
      <c r="P75" s="777">
        <v>45387</v>
      </c>
    </row>
    <row r="76" spans="1:16" ht="17.25" hidden="1" customHeight="1" x14ac:dyDescent="0.2">
      <c r="A76" s="839"/>
      <c r="B76" s="1043" t="s">
        <v>1497</v>
      </c>
      <c r="C76" s="1035" t="s">
        <v>1565</v>
      </c>
      <c r="D76" s="1035">
        <v>45400</v>
      </c>
      <c r="E76" s="777">
        <f t="shared" ref="E76:E78" si="77">D76+3</f>
        <v>45403</v>
      </c>
      <c r="F76" s="1183" t="s">
        <v>494</v>
      </c>
      <c r="G76" s="1206"/>
      <c r="H76" s="1206"/>
      <c r="I76" s="1206"/>
      <c r="J76" s="1206"/>
      <c r="K76" s="1184"/>
      <c r="L76" s="777">
        <f t="shared" ref="L76:L78" si="78">D76+23</f>
        <v>45423</v>
      </c>
      <c r="M76" s="777">
        <f t="shared" ref="M76:N78" si="79">D76+25</f>
        <v>45425</v>
      </c>
      <c r="N76" s="777">
        <f t="shared" si="79"/>
        <v>45428</v>
      </c>
      <c r="O76" s="331"/>
      <c r="P76" s="777">
        <f t="shared" si="39"/>
        <v>45394</v>
      </c>
    </row>
    <row r="77" spans="1:16" ht="17.25" hidden="1" customHeight="1" x14ac:dyDescent="0.2">
      <c r="A77" s="839"/>
      <c r="B77" s="1043" t="s">
        <v>1485</v>
      </c>
      <c r="C77" s="1035" t="s">
        <v>1566</v>
      </c>
      <c r="D77" s="1035">
        <v>45406</v>
      </c>
      <c r="E77" s="777">
        <f t="shared" si="77"/>
        <v>45409</v>
      </c>
      <c r="F77" s="777">
        <f t="shared" ref="F77:F78" si="80">D77+9</f>
        <v>45415</v>
      </c>
      <c r="G77" s="777">
        <f t="shared" ref="G77:G78" si="81">D77+12</f>
        <v>45418</v>
      </c>
      <c r="H77" s="777">
        <f t="shared" ref="H77:H78" si="82">D77+14</f>
        <v>45420</v>
      </c>
      <c r="I77" s="777">
        <f t="shared" ref="I77:I78" si="83">D77+20</f>
        <v>45426</v>
      </c>
      <c r="J77" s="777">
        <f t="shared" ref="J77:J78" si="84">D77+21</f>
        <v>45427</v>
      </c>
      <c r="K77" s="777">
        <f t="shared" ref="K77:K78" si="85">D77+22</f>
        <v>45428</v>
      </c>
      <c r="L77" s="777">
        <f t="shared" si="78"/>
        <v>45429</v>
      </c>
      <c r="M77" s="777">
        <f t="shared" si="79"/>
        <v>45431</v>
      </c>
      <c r="N77" s="777">
        <f t="shared" si="79"/>
        <v>45434</v>
      </c>
      <c r="O77" s="331"/>
      <c r="P77" s="777">
        <f t="shared" si="39"/>
        <v>45401</v>
      </c>
    </row>
    <row r="78" spans="1:16" ht="17.25" hidden="1" customHeight="1" x14ac:dyDescent="0.2">
      <c r="A78" s="839" t="s">
        <v>1487</v>
      </c>
      <c r="B78" s="1043" t="s">
        <v>1517</v>
      </c>
      <c r="C78" s="1035" t="s">
        <v>1567</v>
      </c>
      <c r="D78" s="1035">
        <v>45416</v>
      </c>
      <c r="E78" s="777">
        <f t="shared" si="77"/>
        <v>45419</v>
      </c>
      <c r="F78" s="777">
        <f t="shared" si="80"/>
        <v>45425</v>
      </c>
      <c r="G78" s="777">
        <f t="shared" si="81"/>
        <v>45428</v>
      </c>
      <c r="H78" s="777">
        <f t="shared" si="82"/>
        <v>45430</v>
      </c>
      <c r="I78" s="777">
        <f t="shared" si="83"/>
        <v>45436</v>
      </c>
      <c r="J78" s="777">
        <f t="shared" si="84"/>
        <v>45437</v>
      </c>
      <c r="K78" s="777">
        <f t="shared" si="85"/>
        <v>45438</v>
      </c>
      <c r="L78" s="777">
        <f t="shared" si="78"/>
        <v>45439</v>
      </c>
      <c r="M78" s="777">
        <f t="shared" si="79"/>
        <v>45441</v>
      </c>
      <c r="N78" s="777">
        <f t="shared" si="79"/>
        <v>45444</v>
      </c>
      <c r="O78" s="331"/>
      <c r="P78" s="777">
        <f t="shared" si="39"/>
        <v>45408</v>
      </c>
    </row>
    <row r="79" spans="1:16" ht="17.25" hidden="1" customHeight="1" x14ac:dyDescent="0.2">
      <c r="A79" s="839"/>
      <c r="B79" s="1043" t="s">
        <v>1489</v>
      </c>
      <c r="C79" s="1035" t="s">
        <v>1568</v>
      </c>
      <c r="D79" s="1035">
        <v>45424</v>
      </c>
      <c r="E79" s="777">
        <f t="shared" ref="E79:E81" si="86">D79+3</f>
        <v>45427</v>
      </c>
      <c r="F79" s="777">
        <f t="shared" ref="F79:F83" si="87">D79+9</f>
        <v>45433</v>
      </c>
      <c r="G79" s="777">
        <f t="shared" ref="G79:G83" si="88">D79+12</f>
        <v>45436</v>
      </c>
      <c r="H79" s="777">
        <f t="shared" ref="H79:H84" si="89">D79+14</f>
        <v>45438</v>
      </c>
      <c r="I79" s="777">
        <f t="shared" ref="I79:I84" si="90">D79+20</f>
        <v>45444</v>
      </c>
      <c r="J79" s="777">
        <f t="shared" ref="J79:J84" si="91">D79+21</f>
        <v>45445</v>
      </c>
      <c r="K79" s="777">
        <f t="shared" ref="K79:K84" si="92">D79+22</f>
        <v>45446</v>
      </c>
      <c r="L79" s="777">
        <f t="shared" ref="L79:L84" si="93">D79+23</f>
        <v>45447</v>
      </c>
      <c r="M79" s="777">
        <f t="shared" ref="M79:N84" si="94">D79+25</f>
        <v>45449</v>
      </c>
      <c r="N79" s="777">
        <f t="shared" si="94"/>
        <v>45452</v>
      </c>
      <c r="O79" s="331"/>
      <c r="P79" s="777">
        <f t="shared" si="39"/>
        <v>45415</v>
      </c>
    </row>
    <row r="80" spans="1:16" ht="17.25" hidden="1" customHeight="1" x14ac:dyDescent="0.2">
      <c r="A80" s="839" t="s">
        <v>1569</v>
      </c>
      <c r="B80" s="1043" t="s">
        <v>1503</v>
      </c>
      <c r="C80" s="1035" t="s">
        <v>1570</v>
      </c>
      <c r="D80" s="1035">
        <v>45425</v>
      </c>
      <c r="E80" s="916" t="s">
        <v>494</v>
      </c>
      <c r="F80" s="916" t="s">
        <v>494</v>
      </c>
      <c r="G80" s="916" t="s">
        <v>494</v>
      </c>
      <c r="H80" s="916" t="s">
        <v>494</v>
      </c>
      <c r="I80" s="916" t="s">
        <v>494</v>
      </c>
      <c r="J80" s="916" t="s">
        <v>494</v>
      </c>
      <c r="K80" s="777">
        <f t="shared" si="92"/>
        <v>45447</v>
      </c>
      <c r="L80" s="777">
        <f t="shared" si="93"/>
        <v>45448</v>
      </c>
      <c r="M80" s="777">
        <f t="shared" si="94"/>
        <v>45450</v>
      </c>
      <c r="N80" s="777" t="e">
        <f t="shared" si="94"/>
        <v>#VALUE!</v>
      </c>
      <c r="O80" s="331"/>
      <c r="P80" s="777">
        <f t="shared" si="39"/>
        <v>45422</v>
      </c>
    </row>
    <row r="81" spans="1:17" ht="17.25" hidden="1" customHeight="1" x14ac:dyDescent="0.2">
      <c r="A81" s="839" t="s">
        <v>1503</v>
      </c>
      <c r="B81" s="1035" t="s">
        <v>1491</v>
      </c>
      <c r="C81" s="1035" t="s">
        <v>1571</v>
      </c>
      <c r="D81" s="1035">
        <v>45437</v>
      </c>
      <c r="E81" s="777">
        <f t="shared" si="86"/>
        <v>45440</v>
      </c>
      <c r="F81" s="777">
        <f t="shared" si="87"/>
        <v>45446</v>
      </c>
      <c r="G81" s="777">
        <f t="shared" si="88"/>
        <v>45449</v>
      </c>
      <c r="H81" s="777">
        <f t="shared" si="89"/>
        <v>45451</v>
      </c>
      <c r="I81" s="777">
        <f t="shared" si="90"/>
        <v>45457</v>
      </c>
      <c r="J81" s="777">
        <f t="shared" si="91"/>
        <v>45458</v>
      </c>
      <c r="K81" s="777">
        <f t="shared" si="92"/>
        <v>45459</v>
      </c>
      <c r="L81" s="777">
        <f t="shared" si="93"/>
        <v>45460</v>
      </c>
      <c r="M81" s="777">
        <f t="shared" si="94"/>
        <v>45462</v>
      </c>
      <c r="N81" s="777">
        <f t="shared" si="94"/>
        <v>45465</v>
      </c>
      <c r="O81" s="331"/>
      <c r="P81" s="777">
        <f t="shared" si="39"/>
        <v>45429</v>
      </c>
    </row>
    <row r="82" spans="1:17" ht="17.25" hidden="1" customHeight="1" x14ac:dyDescent="0.2">
      <c r="A82" s="839"/>
      <c r="B82" s="1035" t="s">
        <v>1497</v>
      </c>
      <c r="C82" s="1035" t="s">
        <v>1572</v>
      </c>
      <c r="D82" s="1035">
        <v>45447</v>
      </c>
      <c r="E82" s="777">
        <f t="shared" ref="E82:E87" si="95">D82+3</f>
        <v>45450</v>
      </c>
      <c r="F82" s="916" t="s">
        <v>494</v>
      </c>
      <c r="G82" s="916" t="s">
        <v>494</v>
      </c>
      <c r="H82" s="916" t="s">
        <v>494</v>
      </c>
      <c r="I82" s="916" t="s">
        <v>494</v>
      </c>
      <c r="J82" s="916" t="s">
        <v>494</v>
      </c>
      <c r="K82" s="777">
        <f t="shared" si="92"/>
        <v>45469</v>
      </c>
      <c r="L82" s="777">
        <f t="shared" si="93"/>
        <v>45470</v>
      </c>
      <c r="M82" s="777">
        <f t="shared" si="94"/>
        <v>45472</v>
      </c>
      <c r="N82" s="777">
        <f t="shared" si="94"/>
        <v>45475</v>
      </c>
      <c r="O82" s="331"/>
      <c r="P82" s="777">
        <f t="shared" si="39"/>
        <v>45436</v>
      </c>
    </row>
    <row r="83" spans="1:17" ht="17.25" hidden="1" customHeight="1" x14ac:dyDescent="0.2">
      <c r="A83" s="839" t="s">
        <v>1573</v>
      </c>
      <c r="B83" s="916" t="s">
        <v>494</v>
      </c>
      <c r="C83" s="1035" t="s">
        <v>1574</v>
      </c>
      <c r="D83" s="820">
        <v>45447</v>
      </c>
      <c r="E83" s="820">
        <f t="shared" si="95"/>
        <v>45450</v>
      </c>
      <c r="F83" s="820">
        <f t="shared" si="87"/>
        <v>45456</v>
      </c>
      <c r="G83" s="820">
        <f t="shared" si="88"/>
        <v>45459</v>
      </c>
      <c r="H83" s="820">
        <f t="shared" si="89"/>
        <v>45461</v>
      </c>
      <c r="I83" s="820">
        <f t="shared" si="90"/>
        <v>45467</v>
      </c>
      <c r="J83" s="820">
        <f t="shared" si="91"/>
        <v>45468</v>
      </c>
      <c r="K83" s="820">
        <f t="shared" si="92"/>
        <v>45469</v>
      </c>
      <c r="L83" s="820">
        <f t="shared" si="93"/>
        <v>45470</v>
      </c>
      <c r="M83" s="820">
        <f t="shared" si="94"/>
        <v>45472</v>
      </c>
      <c r="N83" s="820">
        <f t="shared" si="94"/>
        <v>45475</v>
      </c>
      <c r="O83" s="331"/>
      <c r="P83" s="777">
        <f t="shared" si="39"/>
        <v>45443</v>
      </c>
    </row>
    <row r="84" spans="1:17" ht="17.25" hidden="1" customHeight="1" x14ac:dyDescent="0.2">
      <c r="A84" s="839" t="s">
        <v>1515</v>
      </c>
      <c r="B84" s="1035" t="s">
        <v>1485</v>
      </c>
      <c r="C84" s="1035" t="s">
        <v>1575</v>
      </c>
      <c r="D84" s="1035">
        <v>45459</v>
      </c>
      <c r="E84" s="777">
        <f t="shared" si="95"/>
        <v>45462</v>
      </c>
      <c r="F84" s="916" t="s">
        <v>494</v>
      </c>
      <c r="G84" s="916" t="s">
        <v>494</v>
      </c>
      <c r="H84" s="777">
        <f t="shared" si="89"/>
        <v>45473</v>
      </c>
      <c r="I84" s="777">
        <f t="shared" si="90"/>
        <v>45479</v>
      </c>
      <c r="J84" s="777">
        <f t="shared" si="91"/>
        <v>45480</v>
      </c>
      <c r="K84" s="777">
        <f t="shared" si="92"/>
        <v>45481</v>
      </c>
      <c r="L84" s="777">
        <f t="shared" si="93"/>
        <v>45482</v>
      </c>
      <c r="M84" s="777">
        <f t="shared" si="94"/>
        <v>45484</v>
      </c>
      <c r="N84" s="777">
        <f t="shared" si="94"/>
        <v>45487</v>
      </c>
      <c r="O84" s="331"/>
      <c r="P84" s="777">
        <f t="shared" si="39"/>
        <v>45450</v>
      </c>
    </row>
    <row r="85" spans="1:17" ht="17.25" hidden="1" customHeight="1" x14ac:dyDescent="0.2">
      <c r="A85" s="839" t="s">
        <v>1576</v>
      </c>
      <c r="B85" s="1035" t="s">
        <v>1517</v>
      </c>
      <c r="C85" s="1035" t="s">
        <v>1577</v>
      </c>
      <c r="D85" s="916" t="s">
        <v>494</v>
      </c>
      <c r="E85" s="820" t="e">
        <f t="shared" si="95"/>
        <v>#VALUE!</v>
      </c>
      <c r="F85" s="820" t="e">
        <f t="shared" ref="F85:F87" si="96">D85+9</f>
        <v>#VALUE!</v>
      </c>
      <c r="G85" s="820" t="e">
        <f t="shared" ref="G85:G87" si="97">D85+12</f>
        <v>#VALUE!</v>
      </c>
      <c r="H85" s="820" t="e">
        <f t="shared" ref="H85:H87" si="98">D85+14</f>
        <v>#VALUE!</v>
      </c>
      <c r="I85" s="820" t="e">
        <f t="shared" ref="I85:I87" si="99">D85+20</f>
        <v>#VALUE!</v>
      </c>
      <c r="J85" s="820" t="e">
        <f t="shared" ref="J85:J87" si="100">D85+21</f>
        <v>#VALUE!</v>
      </c>
      <c r="K85" s="820" t="e">
        <f t="shared" ref="K85:K87" si="101">D85+22</f>
        <v>#VALUE!</v>
      </c>
      <c r="L85" s="820" t="e">
        <f t="shared" ref="L85:L87" si="102">D85+23</f>
        <v>#VALUE!</v>
      </c>
      <c r="M85" s="820" t="e">
        <f t="shared" ref="M85:N87" si="103">D85+25</f>
        <v>#VALUE!</v>
      </c>
      <c r="N85" s="820" t="e">
        <f t="shared" si="103"/>
        <v>#VALUE!</v>
      </c>
      <c r="O85" s="331"/>
      <c r="P85" s="777">
        <f t="shared" si="39"/>
        <v>45457</v>
      </c>
      <c r="Q85" s="1157">
        <f>WEEKNUM(P85)</f>
        <v>24</v>
      </c>
    </row>
    <row r="86" spans="1:17" ht="17.25" hidden="1" customHeight="1" x14ac:dyDescent="0.2">
      <c r="A86" s="839" t="s">
        <v>1578</v>
      </c>
      <c r="B86" s="1035" t="s">
        <v>1489</v>
      </c>
      <c r="C86" s="1035" t="s">
        <v>1579</v>
      </c>
      <c r="D86" s="916" t="s">
        <v>494</v>
      </c>
      <c r="E86" s="820" t="e">
        <f t="shared" si="95"/>
        <v>#VALUE!</v>
      </c>
      <c r="F86" s="820" t="e">
        <f t="shared" si="96"/>
        <v>#VALUE!</v>
      </c>
      <c r="G86" s="820" t="e">
        <f t="shared" si="97"/>
        <v>#VALUE!</v>
      </c>
      <c r="H86" s="820" t="e">
        <f t="shared" si="98"/>
        <v>#VALUE!</v>
      </c>
      <c r="I86" s="820" t="e">
        <f t="shared" si="99"/>
        <v>#VALUE!</v>
      </c>
      <c r="J86" s="820" t="e">
        <f t="shared" si="100"/>
        <v>#VALUE!</v>
      </c>
      <c r="K86" s="820" t="e">
        <f t="shared" si="101"/>
        <v>#VALUE!</v>
      </c>
      <c r="L86" s="820" t="e">
        <f t="shared" si="102"/>
        <v>#VALUE!</v>
      </c>
      <c r="M86" s="820" t="e">
        <f t="shared" si="103"/>
        <v>#VALUE!</v>
      </c>
      <c r="N86" s="820" t="e">
        <f t="shared" si="103"/>
        <v>#VALUE!</v>
      </c>
      <c r="O86" s="331"/>
      <c r="P86" s="777">
        <f t="shared" si="39"/>
        <v>45464</v>
      </c>
      <c r="Q86" s="1157">
        <f>WEEKNUM(P86)</f>
        <v>25</v>
      </c>
    </row>
    <row r="87" spans="1:17" ht="17.25" hidden="1" customHeight="1" x14ac:dyDescent="0.2">
      <c r="A87" s="839" t="s">
        <v>1580</v>
      </c>
      <c r="B87" s="1151" t="s">
        <v>1497</v>
      </c>
      <c r="C87" s="1035" t="s">
        <v>1581</v>
      </c>
      <c r="D87" s="916" t="s">
        <v>494</v>
      </c>
      <c r="E87" s="820" t="e">
        <f t="shared" si="95"/>
        <v>#VALUE!</v>
      </c>
      <c r="F87" s="820" t="e">
        <f t="shared" si="96"/>
        <v>#VALUE!</v>
      </c>
      <c r="G87" s="820" t="e">
        <f t="shared" si="97"/>
        <v>#VALUE!</v>
      </c>
      <c r="H87" s="820" t="e">
        <f t="shared" si="98"/>
        <v>#VALUE!</v>
      </c>
      <c r="I87" s="820" t="e">
        <f t="shared" si="99"/>
        <v>#VALUE!</v>
      </c>
      <c r="J87" s="820" t="e">
        <f t="shared" si="100"/>
        <v>#VALUE!</v>
      </c>
      <c r="K87" s="820" t="e">
        <f t="shared" si="101"/>
        <v>#VALUE!</v>
      </c>
      <c r="L87" s="820" t="e">
        <f t="shared" si="102"/>
        <v>#VALUE!</v>
      </c>
      <c r="M87" s="820" t="e">
        <f t="shared" si="103"/>
        <v>#VALUE!</v>
      </c>
      <c r="N87" s="820" t="e">
        <f t="shared" si="103"/>
        <v>#VALUE!</v>
      </c>
      <c r="O87" s="331"/>
      <c r="P87" s="777">
        <f t="shared" si="39"/>
        <v>45471</v>
      </c>
      <c r="Q87" s="1157">
        <f t="shared" ref="Q87:Q91" si="104">WEEKNUM(P87)</f>
        <v>26</v>
      </c>
    </row>
    <row r="88" spans="1:17" ht="17.25" hidden="1" customHeight="1" x14ac:dyDescent="0.2">
      <c r="A88" s="839"/>
      <c r="B88" s="1035" t="s">
        <v>1491</v>
      </c>
      <c r="C88" s="1035" t="s">
        <v>1582</v>
      </c>
      <c r="D88" s="1035">
        <v>45484</v>
      </c>
      <c r="E88" s="777">
        <f t="shared" ref="E88:E89" si="105">D88+3</f>
        <v>45487</v>
      </c>
      <c r="F88" s="777">
        <f t="shared" ref="F88" si="106">D88+9</f>
        <v>45493</v>
      </c>
      <c r="G88" s="777">
        <f t="shared" ref="G88" si="107">D88+12</f>
        <v>45496</v>
      </c>
      <c r="H88" s="777">
        <f t="shared" ref="H88" si="108">D88+14</f>
        <v>45498</v>
      </c>
      <c r="I88" s="777">
        <f t="shared" ref="I88" si="109">D88+20</f>
        <v>45504</v>
      </c>
      <c r="J88" s="777">
        <f t="shared" ref="J88" si="110">D88+21</f>
        <v>45505</v>
      </c>
      <c r="K88" s="777">
        <f t="shared" ref="K88" si="111">D88+22</f>
        <v>45506</v>
      </c>
      <c r="L88" s="777">
        <f t="shared" ref="L88" si="112">D88+23</f>
        <v>45507</v>
      </c>
      <c r="M88" s="777">
        <f t="shared" ref="M88:N89" si="113">D88+25</f>
        <v>45509</v>
      </c>
      <c r="N88" s="777">
        <f t="shared" si="113"/>
        <v>45512</v>
      </c>
      <c r="O88" s="331"/>
      <c r="P88" s="777">
        <f t="shared" si="39"/>
        <v>45478</v>
      </c>
      <c r="Q88" s="1157">
        <f t="shared" si="104"/>
        <v>27</v>
      </c>
    </row>
    <row r="89" spans="1:17" ht="17.25" hidden="1" customHeight="1" x14ac:dyDescent="0.2">
      <c r="A89" s="839"/>
      <c r="B89" s="1091" t="s">
        <v>1503</v>
      </c>
      <c r="C89" s="1035" t="s">
        <v>1583</v>
      </c>
      <c r="D89" s="1035">
        <v>45490</v>
      </c>
      <c r="E89" s="777">
        <f t="shared" si="105"/>
        <v>45493</v>
      </c>
      <c r="F89" s="916" t="s">
        <v>494</v>
      </c>
      <c r="G89" s="916" t="s">
        <v>494</v>
      </c>
      <c r="H89" s="916" t="s">
        <v>494</v>
      </c>
      <c r="I89" s="916" t="s">
        <v>494</v>
      </c>
      <c r="J89" s="916" t="s">
        <v>494</v>
      </c>
      <c r="K89" s="916" t="s">
        <v>494</v>
      </c>
      <c r="L89" s="916" t="s">
        <v>494</v>
      </c>
      <c r="M89" s="777">
        <f t="shared" si="113"/>
        <v>45515</v>
      </c>
      <c r="N89" s="777">
        <f t="shared" si="113"/>
        <v>45518</v>
      </c>
      <c r="O89" s="331"/>
      <c r="P89" s="777">
        <f t="shared" si="39"/>
        <v>45485</v>
      </c>
      <c r="Q89" s="1157">
        <f t="shared" si="104"/>
        <v>28</v>
      </c>
    </row>
    <row r="90" spans="1:17" ht="17.25" hidden="1" customHeight="1" x14ac:dyDescent="0.2">
      <c r="A90" s="839" t="s">
        <v>1485</v>
      </c>
      <c r="B90" s="1035" t="s">
        <v>1439</v>
      </c>
      <c r="C90" s="1035" t="s">
        <v>1584</v>
      </c>
      <c r="D90" s="1035">
        <v>45496</v>
      </c>
      <c r="E90" s="777">
        <f>D90+3</f>
        <v>45499</v>
      </c>
      <c r="F90" s="777">
        <f>D90+9</f>
        <v>45505</v>
      </c>
      <c r="G90" s="777">
        <f>D90+12</f>
        <v>45508</v>
      </c>
      <c r="H90" s="777">
        <f>D90+14</f>
        <v>45510</v>
      </c>
      <c r="I90" s="777">
        <f>D90+20</f>
        <v>45516</v>
      </c>
      <c r="J90" s="777">
        <f>D90+21</f>
        <v>45517</v>
      </c>
      <c r="K90" s="777">
        <f>D90+22</f>
        <v>45518</v>
      </c>
      <c r="L90" s="777">
        <f>D90+23</f>
        <v>45519</v>
      </c>
      <c r="M90" s="777">
        <f>D90+25</f>
        <v>45521</v>
      </c>
      <c r="N90" s="777">
        <f>E90+25</f>
        <v>45524</v>
      </c>
      <c r="O90" s="331"/>
      <c r="P90" s="777">
        <f t="shared" si="39"/>
        <v>45492</v>
      </c>
      <c r="Q90" s="1157">
        <f t="shared" si="104"/>
        <v>29</v>
      </c>
    </row>
    <row r="91" spans="1:17" ht="17.25" hidden="1" customHeight="1" x14ac:dyDescent="0.2">
      <c r="A91" s="839"/>
      <c r="B91" s="1035" t="s">
        <v>1517</v>
      </c>
      <c r="C91" s="1035" t="s">
        <v>1585</v>
      </c>
      <c r="D91" s="1035">
        <v>45511</v>
      </c>
      <c r="E91" s="916" t="s">
        <v>494</v>
      </c>
      <c r="F91" s="916" t="s">
        <v>494</v>
      </c>
      <c r="G91" s="916" t="s">
        <v>494</v>
      </c>
      <c r="H91" s="916" t="s">
        <v>494</v>
      </c>
      <c r="I91" s="916" t="s">
        <v>494</v>
      </c>
      <c r="J91" s="916" t="s">
        <v>494</v>
      </c>
      <c r="K91" s="916" t="s">
        <v>494</v>
      </c>
      <c r="L91" s="916" t="s">
        <v>494</v>
      </c>
      <c r="M91" s="777">
        <v>45517</v>
      </c>
      <c r="N91" s="777">
        <v>45519</v>
      </c>
      <c r="O91" s="331"/>
      <c r="P91" s="777">
        <f t="shared" si="39"/>
        <v>45499</v>
      </c>
      <c r="Q91" s="1157">
        <f t="shared" si="104"/>
        <v>30</v>
      </c>
    </row>
    <row r="92" spans="1:17" ht="17.25" hidden="1" customHeight="1" x14ac:dyDescent="0.2">
      <c r="A92" s="839" t="s">
        <v>1485</v>
      </c>
      <c r="B92" s="1035" t="s">
        <v>1489</v>
      </c>
      <c r="C92" s="1035" t="s">
        <v>1586</v>
      </c>
      <c r="D92" s="1035">
        <v>45511</v>
      </c>
      <c r="E92" s="777">
        <f t="shared" ref="E92" si="114">D92+3</f>
        <v>45514</v>
      </c>
      <c r="F92" s="777">
        <f t="shared" ref="F92" si="115">D92+9</f>
        <v>45520</v>
      </c>
      <c r="G92" s="777">
        <f t="shared" ref="G92" si="116">D92+12</f>
        <v>45523</v>
      </c>
      <c r="H92" s="777">
        <f t="shared" ref="H92" si="117">D92+14</f>
        <v>45525</v>
      </c>
      <c r="I92" s="777">
        <f t="shared" ref="I92" si="118">D92+20</f>
        <v>45531</v>
      </c>
      <c r="J92" s="777">
        <f t="shared" ref="J92" si="119">D92+21</f>
        <v>45532</v>
      </c>
      <c r="K92" s="777">
        <f t="shared" ref="K92" si="120">D92+22</f>
        <v>45533</v>
      </c>
      <c r="L92" s="777">
        <f t="shared" ref="L92" si="121">D92+23</f>
        <v>45534</v>
      </c>
      <c r="M92" s="777">
        <f t="shared" ref="M92" si="122">D92+25</f>
        <v>45536</v>
      </c>
      <c r="N92" s="777">
        <f t="shared" ref="N92:N100" si="123">D92+26</f>
        <v>45537</v>
      </c>
      <c r="O92" s="331"/>
      <c r="P92" s="777">
        <f t="shared" si="39"/>
        <v>45506</v>
      </c>
      <c r="Q92" s="1157">
        <f t="shared" ref="Q92:Q97" si="124">WEEKNUM(P92)</f>
        <v>31</v>
      </c>
    </row>
    <row r="93" spans="1:17" ht="17.25" hidden="1" customHeight="1" x14ac:dyDescent="0.2">
      <c r="A93" s="839"/>
      <c r="B93" s="1035" t="s">
        <v>1427</v>
      </c>
      <c r="C93" s="1035" t="s">
        <v>1587</v>
      </c>
      <c r="D93" s="1035">
        <v>45516</v>
      </c>
      <c r="E93" s="777">
        <f t="shared" ref="E93:E95" si="125">D93+3</f>
        <v>45519</v>
      </c>
      <c r="F93" s="777">
        <f t="shared" ref="F93:F94" si="126">D93+9</f>
        <v>45525</v>
      </c>
      <c r="G93" s="777">
        <f t="shared" ref="G93:G94" si="127">D93+12</f>
        <v>45528</v>
      </c>
      <c r="H93" s="777">
        <f>D93+14</f>
        <v>45530</v>
      </c>
      <c r="I93" s="777">
        <f t="shared" ref="I93:I94" si="128">D93+20</f>
        <v>45536</v>
      </c>
      <c r="J93" s="777">
        <f t="shared" ref="J93:J94" si="129">D93+21</f>
        <v>45537</v>
      </c>
      <c r="K93" s="777">
        <f t="shared" ref="K93:K94" si="130">D93+22</f>
        <v>45538</v>
      </c>
      <c r="L93" s="777">
        <f t="shared" ref="L93:L94" si="131">D93+23</f>
        <v>45539</v>
      </c>
      <c r="M93" s="777">
        <f t="shared" ref="M93:M94" si="132">D93+25</f>
        <v>45541</v>
      </c>
      <c r="N93" s="777">
        <f t="shared" si="123"/>
        <v>45542</v>
      </c>
      <c r="O93" s="331"/>
      <c r="P93" s="777">
        <f t="shared" si="39"/>
        <v>45513</v>
      </c>
      <c r="Q93" s="1157">
        <f t="shared" si="124"/>
        <v>32</v>
      </c>
    </row>
    <row r="94" spans="1:17" ht="17.25" hidden="1" customHeight="1" x14ac:dyDescent="0.2">
      <c r="A94" s="839" t="s">
        <v>1491</v>
      </c>
      <c r="B94" s="1035" t="s">
        <v>1503</v>
      </c>
      <c r="C94" s="1035" t="s">
        <v>1588</v>
      </c>
      <c r="D94" s="1035">
        <v>45520</v>
      </c>
      <c r="E94" s="777">
        <f t="shared" si="125"/>
        <v>45523</v>
      </c>
      <c r="F94" s="777">
        <f t="shared" si="126"/>
        <v>45529</v>
      </c>
      <c r="G94" s="777">
        <f t="shared" si="127"/>
        <v>45532</v>
      </c>
      <c r="H94" s="777">
        <f t="shared" ref="H94" si="133">D94+14</f>
        <v>45534</v>
      </c>
      <c r="I94" s="777">
        <f t="shared" si="128"/>
        <v>45540</v>
      </c>
      <c r="J94" s="777">
        <f t="shared" si="129"/>
        <v>45541</v>
      </c>
      <c r="K94" s="777">
        <f t="shared" si="130"/>
        <v>45542</v>
      </c>
      <c r="L94" s="777">
        <f t="shared" si="131"/>
        <v>45543</v>
      </c>
      <c r="M94" s="777">
        <f t="shared" si="132"/>
        <v>45545</v>
      </c>
      <c r="N94" s="777">
        <f t="shared" si="123"/>
        <v>45546</v>
      </c>
      <c r="O94" s="331"/>
      <c r="P94" s="777">
        <f t="shared" si="39"/>
        <v>45520</v>
      </c>
      <c r="Q94" s="1157">
        <f t="shared" si="124"/>
        <v>33</v>
      </c>
    </row>
    <row r="95" spans="1:17" ht="17.25" hidden="1" customHeight="1" x14ac:dyDescent="0.2">
      <c r="A95" s="839" t="s">
        <v>1503</v>
      </c>
      <c r="B95" s="1091" t="s">
        <v>1491</v>
      </c>
      <c r="C95" s="1035" t="s">
        <v>1589</v>
      </c>
      <c r="D95" s="916" t="s">
        <v>494</v>
      </c>
      <c r="E95" s="820" t="e">
        <f t="shared" si="125"/>
        <v>#VALUE!</v>
      </c>
      <c r="F95" s="820" t="e">
        <f t="shared" ref="F95:F99" si="134">D95+9</f>
        <v>#VALUE!</v>
      </c>
      <c r="G95" s="820" t="e">
        <f t="shared" ref="G95:G99" si="135">D95+12</f>
        <v>#VALUE!</v>
      </c>
      <c r="H95" s="820" t="e">
        <f t="shared" ref="H95:H99" si="136">D95+14</f>
        <v>#VALUE!</v>
      </c>
      <c r="I95" s="820" t="e">
        <f t="shared" ref="I95:I99" si="137">D95+20</f>
        <v>#VALUE!</v>
      </c>
      <c r="J95" s="820" t="e">
        <f t="shared" ref="J95:J99" si="138">D95+21</f>
        <v>#VALUE!</v>
      </c>
      <c r="K95" s="820" t="e">
        <f t="shared" ref="K95:K99" si="139">D95+22</f>
        <v>#VALUE!</v>
      </c>
      <c r="L95" s="820" t="e">
        <f t="shared" ref="L95:L99" si="140">D95+23</f>
        <v>#VALUE!</v>
      </c>
      <c r="M95" s="820" t="e">
        <f t="shared" ref="M95:M99" si="141">D95+25</f>
        <v>#VALUE!</v>
      </c>
      <c r="N95" s="820" t="e">
        <f t="shared" si="123"/>
        <v>#VALUE!</v>
      </c>
      <c r="O95" s="331"/>
      <c r="P95" s="777">
        <f t="shared" si="39"/>
        <v>45527</v>
      </c>
      <c r="Q95" s="1157">
        <f t="shared" si="124"/>
        <v>34</v>
      </c>
    </row>
    <row r="96" spans="1:17" ht="17.25" hidden="1" customHeight="1" x14ac:dyDescent="0.2">
      <c r="A96" s="839" t="s">
        <v>1517</v>
      </c>
      <c r="B96" s="1035" t="s">
        <v>1517</v>
      </c>
      <c r="C96" s="1035" t="s">
        <v>1590</v>
      </c>
      <c r="D96" s="1035">
        <v>45539</v>
      </c>
      <c r="E96" s="777">
        <f>D96+3</f>
        <v>45542</v>
      </c>
      <c r="F96" s="777">
        <f t="shared" si="134"/>
        <v>45548</v>
      </c>
      <c r="G96" s="777">
        <f t="shared" si="135"/>
        <v>45551</v>
      </c>
      <c r="H96" s="777">
        <f t="shared" si="136"/>
        <v>45553</v>
      </c>
      <c r="I96" s="777">
        <f t="shared" si="137"/>
        <v>45559</v>
      </c>
      <c r="J96" s="777">
        <f t="shared" si="138"/>
        <v>45560</v>
      </c>
      <c r="K96" s="777">
        <f t="shared" si="139"/>
        <v>45561</v>
      </c>
      <c r="L96" s="777">
        <f t="shared" si="140"/>
        <v>45562</v>
      </c>
      <c r="M96" s="777">
        <f t="shared" si="141"/>
        <v>45564</v>
      </c>
      <c r="N96" s="777">
        <f t="shared" si="123"/>
        <v>45565</v>
      </c>
      <c r="O96" s="331"/>
      <c r="P96" s="777">
        <f t="shared" si="39"/>
        <v>45534</v>
      </c>
      <c r="Q96" s="1157">
        <f t="shared" si="124"/>
        <v>35</v>
      </c>
    </row>
    <row r="97" spans="1:17" ht="17.25" hidden="1" customHeight="1" x14ac:dyDescent="0.2">
      <c r="A97" s="839" t="s">
        <v>1439</v>
      </c>
      <c r="B97" s="1035" t="s">
        <v>1439</v>
      </c>
      <c r="C97" s="1035" t="s">
        <v>1591</v>
      </c>
      <c r="D97" s="1035">
        <v>45542</v>
      </c>
      <c r="E97" s="777">
        <f t="shared" ref="E97:E100" si="142">D97+3</f>
        <v>45545</v>
      </c>
      <c r="F97" s="777">
        <f t="shared" si="134"/>
        <v>45551</v>
      </c>
      <c r="G97" s="777">
        <f t="shared" si="135"/>
        <v>45554</v>
      </c>
      <c r="H97" s="777">
        <f t="shared" si="136"/>
        <v>45556</v>
      </c>
      <c r="I97" s="777">
        <f t="shared" si="137"/>
        <v>45562</v>
      </c>
      <c r="J97" s="777">
        <f t="shared" si="138"/>
        <v>45563</v>
      </c>
      <c r="K97" s="777">
        <f t="shared" si="139"/>
        <v>45564</v>
      </c>
      <c r="L97" s="777">
        <f t="shared" si="140"/>
        <v>45565</v>
      </c>
      <c r="M97" s="777">
        <f t="shared" si="141"/>
        <v>45567</v>
      </c>
      <c r="N97" s="777">
        <f t="shared" si="123"/>
        <v>45568</v>
      </c>
      <c r="O97" s="331"/>
      <c r="P97" s="777">
        <f t="shared" si="39"/>
        <v>45541</v>
      </c>
      <c r="Q97" s="1157">
        <f t="shared" si="124"/>
        <v>36</v>
      </c>
    </row>
    <row r="98" spans="1:17" ht="17.25" hidden="1" customHeight="1" x14ac:dyDescent="0.2">
      <c r="A98" s="839"/>
      <c r="B98" s="1035" t="s">
        <v>1489</v>
      </c>
      <c r="C98" s="1035" t="s">
        <v>1592</v>
      </c>
      <c r="D98" s="1035">
        <v>45561</v>
      </c>
      <c r="E98" s="1183" t="s">
        <v>494</v>
      </c>
      <c r="F98" s="1206"/>
      <c r="G98" s="1206"/>
      <c r="H98" s="1206"/>
      <c r="I98" s="1206"/>
      <c r="J98" s="1206"/>
      <c r="K98" s="1206"/>
      <c r="L98" s="1184"/>
      <c r="M98" s="777">
        <f t="shared" si="141"/>
        <v>45586</v>
      </c>
      <c r="N98" s="777">
        <f t="shared" si="123"/>
        <v>45587</v>
      </c>
      <c r="O98" s="331"/>
      <c r="P98" s="777">
        <f t="shared" si="39"/>
        <v>45548</v>
      </c>
      <c r="Q98" s="1157">
        <f t="shared" ref="Q98:Q100" si="143">WEEKNUM(P98)</f>
        <v>37</v>
      </c>
    </row>
    <row r="99" spans="1:17" ht="17.25" hidden="1" customHeight="1" x14ac:dyDescent="0.2">
      <c r="A99" s="839"/>
      <c r="B99" s="1035" t="s">
        <v>1427</v>
      </c>
      <c r="C99" s="1035" t="s">
        <v>1593</v>
      </c>
      <c r="D99" s="1035">
        <v>45558</v>
      </c>
      <c r="E99" s="777">
        <f t="shared" si="142"/>
        <v>45561</v>
      </c>
      <c r="F99" s="777">
        <f t="shared" si="134"/>
        <v>45567</v>
      </c>
      <c r="G99" s="777">
        <f t="shared" si="135"/>
        <v>45570</v>
      </c>
      <c r="H99" s="777">
        <f t="shared" si="136"/>
        <v>45572</v>
      </c>
      <c r="I99" s="777">
        <f t="shared" si="137"/>
        <v>45578</v>
      </c>
      <c r="J99" s="777">
        <f t="shared" si="138"/>
        <v>45579</v>
      </c>
      <c r="K99" s="777">
        <f t="shared" si="139"/>
        <v>45580</v>
      </c>
      <c r="L99" s="777">
        <f t="shared" si="140"/>
        <v>45581</v>
      </c>
      <c r="M99" s="777">
        <f t="shared" si="141"/>
        <v>45583</v>
      </c>
      <c r="N99" s="777">
        <f t="shared" si="123"/>
        <v>45584</v>
      </c>
      <c r="O99" s="331"/>
      <c r="P99" s="777">
        <f t="shared" si="39"/>
        <v>45555</v>
      </c>
      <c r="Q99" s="1157">
        <f t="shared" si="143"/>
        <v>38</v>
      </c>
    </row>
    <row r="100" spans="1:17" ht="17.25" hidden="1" customHeight="1" x14ac:dyDescent="0.2">
      <c r="A100" s="839"/>
      <c r="B100" s="1035" t="s">
        <v>1503</v>
      </c>
      <c r="C100" s="1035" t="s">
        <v>1594</v>
      </c>
      <c r="D100" s="916" t="s">
        <v>494</v>
      </c>
      <c r="E100" s="820" t="e">
        <f t="shared" si="142"/>
        <v>#VALUE!</v>
      </c>
      <c r="F100" s="820" t="e">
        <f t="shared" ref="F100" si="144">D100+9</f>
        <v>#VALUE!</v>
      </c>
      <c r="G100" s="820" t="e">
        <f t="shared" ref="G100" si="145">D100+12</f>
        <v>#VALUE!</v>
      </c>
      <c r="H100" s="820" t="e">
        <f t="shared" ref="H100" si="146">D100+14</f>
        <v>#VALUE!</v>
      </c>
      <c r="I100" s="820" t="e">
        <f t="shared" ref="I100" si="147">D100+20</f>
        <v>#VALUE!</v>
      </c>
      <c r="J100" s="820" t="e">
        <f t="shared" ref="J100" si="148">D100+21</f>
        <v>#VALUE!</v>
      </c>
      <c r="K100" s="820" t="e">
        <f t="shared" ref="K100" si="149">D100+22</f>
        <v>#VALUE!</v>
      </c>
      <c r="L100" s="820" t="e">
        <f t="shared" ref="L100" si="150">D100+23</f>
        <v>#VALUE!</v>
      </c>
      <c r="M100" s="820" t="e">
        <f t="shared" ref="M100" si="151">D100+25</f>
        <v>#VALUE!</v>
      </c>
      <c r="N100" s="820" t="e">
        <f t="shared" si="123"/>
        <v>#VALUE!</v>
      </c>
      <c r="O100" s="331"/>
      <c r="P100" s="777">
        <f t="shared" si="39"/>
        <v>45562</v>
      </c>
      <c r="Q100" s="1157">
        <f t="shared" si="143"/>
        <v>39</v>
      </c>
    </row>
    <row r="101" spans="1:17" ht="17.25" hidden="1" customHeight="1" x14ac:dyDescent="0.2">
      <c r="A101" s="839"/>
      <c r="B101" s="1035" t="s">
        <v>1517</v>
      </c>
      <c r="C101" s="1035" t="s">
        <v>1595</v>
      </c>
      <c r="D101" s="1035">
        <v>45573</v>
      </c>
      <c r="E101" s="777">
        <f t="shared" ref="E101" si="152">D101+3</f>
        <v>45576</v>
      </c>
      <c r="F101" s="777">
        <f t="shared" ref="F101:F106" si="153">D101+9</f>
        <v>45582</v>
      </c>
      <c r="G101" s="777">
        <f t="shared" ref="G101:G106" si="154">D101+12</f>
        <v>45585</v>
      </c>
      <c r="H101" s="777">
        <f t="shared" ref="H101:H106" si="155">D101+14</f>
        <v>45587</v>
      </c>
      <c r="I101" s="777">
        <f t="shared" ref="I101:I106" si="156">D101+20</f>
        <v>45593</v>
      </c>
      <c r="J101" s="777">
        <f t="shared" ref="J101:J106" si="157">D101+21</f>
        <v>45594</v>
      </c>
      <c r="K101" s="777">
        <f t="shared" ref="K101:K106" si="158">D101+22</f>
        <v>45595</v>
      </c>
      <c r="L101" s="777">
        <f t="shared" ref="L101" si="159">D101+23</f>
        <v>45596</v>
      </c>
      <c r="M101" s="777">
        <f t="shared" ref="M101:M106" si="160">D101+25</f>
        <v>45598</v>
      </c>
      <c r="N101" s="777">
        <f t="shared" ref="N101:N106" si="161">D101+26</f>
        <v>45599</v>
      </c>
      <c r="O101" s="331"/>
      <c r="P101" s="777">
        <f t="shared" si="39"/>
        <v>45569</v>
      </c>
      <c r="Q101" s="1157">
        <f t="shared" ref="Q101:Q106" si="162">WEEKNUM(P101)</f>
        <v>40</v>
      </c>
    </row>
    <row r="102" spans="1:17" ht="17.25" hidden="1" customHeight="1" x14ac:dyDescent="0.2">
      <c r="A102" s="839" t="s">
        <v>1485</v>
      </c>
      <c r="B102" s="1114" t="s">
        <v>388</v>
      </c>
      <c r="C102" s="1035" t="s">
        <v>1596</v>
      </c>
      <c r="D102" s="820">
        <v>45579</v>
      </c>
      <c r="E102" s="820">
        <f t="shared" ref="E102" si="163">D102+3</f>
        <v>45582</v>
      </c>
      <c r="F102" s="820">
        <f t="shared" ref="F102" si="164">D102+9</f>
        <v>45588</v>
      </c>
      <c r="G102" s="820">
        <f t="shared" ref="G102" si="165">D102+12</f>
        <v>45591</v>
      </c>
      <c r="H102" s="820">
        <f t="shared" ref="H102" si="166">D102+14</f>
        <v>45593</v>
      </c>
      <c r="I102" s="820">
        <f t="shared" ref="I102" si="167">D102+20</f>
        <v>45599</v>
      </c>
      <c r="J102" s="820">
        <f t="shared" ref="J102" si="168">D102+21</f>
        <v>45600</v>
      </c>
      <c r="K102" s="820">
        <f t="shared" ref="K102" si="169">D102+22</f>
        <v>45601</v>
      </c>
      <c r="L102" s="820">
        <f t="shared" ref="L102" si="170">E102+22</f>
        <v>45604</v>
      </c>
      <c r="M102" s="820">
        <f t="shared" ref="M102" si="171">F102+22</f>
        <v>45610</v>
      </c>
      <c r="N102" s="820">
        <f t="shared" ref="N102" si="172">G102+22</f>
        <v>45613</v>
      </c>
      <c r="O102" s="331"/>
      <c r="P102" s="777">
        <f t="shared" si="39"/>
        <v>45576</v>
      </c>
      <c r="Q102" s="1157">
        <f t="shared" si="162"/>
        <v>41</v>
      </c>
    </row>
    <row r="103" spans="1:17" ht="17.25" customHeight="1" x14ac:dyDescent="0.2">
      <c r="A103" s="839" t="s">
        <v>1489</v>
      </c>
      <c r="B103" s="1035" t="s">
        <v>1489</v>
      </c>
      <c r="C103" s="1035" t="s">
        <v>1597</v>
      </c>
      <c r="D103" s="1035">
        <v>45582</v>
      </c>
      <c r="E103" s="777">
        <f t="shared" ref="E103:E107" si="173">D103+3</f>
        <v>45585</v>
      </c>
      <c r="F103" s="777">
        <f t="shared" si="153"/>
        <v>45591</v>
      </c>
      <c r="G103" s="777">
        <f t="shared" si="154"/>
        <v>45594</v>
      </c>
      <c r="H103" s="777">
        <f t="shared" si="155"/>
        <v>45596</v>
      </c>
      <c r="I103" s="777">
        <f t="shared" si="156"/>
        <v>45602</v>
      </c>
      <c r="J103" s="777">
        <f t="shared" si="157"/>
        <v>45603</v>
      </c>
      <c r="K103" s="777">
        <f t="shared" si="158"/>
        <v>45604</v>
      </c>
      <c r="L103" s="1200" t="s">
        <v>494</v>
      </c>
      <c r="M103" s="777">
        <f t="shared" si="160"/>
        <v>45607</v>
      </c>
      <c r="N103" s="777">
        <f t="shared" si="161"/>
        <v>45608</v>
      </c>
      <c r="O103" s="331"/>
      <c r="P103" s="777">
        <f t="shared" si="39"/>
        <v>45583</v>
      </c>
      <c r="Q103" s="1157">
        <f t="shared" si="162"/>
        <v>42</v>
      </c>
    </row>
    <row r="104" spans="1:17" ht="17.25" customHeight="1" x14ac:dyDescent="0.2">
      <c r="A104" s="839"/>
      <c r="B104" s="1035" t="s">
        <v>1537</v>
      </c>
      <c r="C104" s="1035" t="s">
        <v>1598</v>
      </c>
      <c r="D104" s="1035">
        <v>45590</v>
      </c>
      <c r="E104" s="777">
        <f t="shared" si="173"/>
        <v>45593</v>
      </c>
      <c r="F104" s="777">
        <f t="shared" si="153"/>
        <v>45599</v>
      </c>
      <c r="G104" s="777">
        <f t="shared" si="154"/>
        <v>45602</v>
      </c>
      <c r="H104" s="777">
        <f t="shared" si="155"/>
        <v>45604</v>
      </c>
      <c r="I104" s="777">
        <f t="shared" si="156"/>
        <v>45610</v>
      </c>
      <c r="J104" s="777">
        <f t="shared" si="157"/>
        <v>45611</v>
      </c>
      <c r="K104" s="777">
        <f t="shared" si="158"/>
        <v>45612</v>
      </c>
      <c r="L104" s="1201"/>
      <c r="M104" s="777">
        <f t="shared" si="160"/>
        <v>45615</v>
      </c>
      <c r="N104" s="777">
        <f t="shared" si="161"/>
        <v>45616</v>
      </c>
      <c r="O104" s="331"/>
      <c r="P104" s="777">
        <f t="shared" si="39"/>
        <v>45590</v>
      </c>
      <c r="Q104" s="1157">
        <f t="shared" si="162"/>
        <v>43</v>
      </c>
    </row>
    <row r="105" spans="1:17" ht="17.25" customHeight="1" x14ac:dyDescent="0.2">
      <c r="A105" s="839" t="s">
        <v>1427</v>
      </c>
      <c r="B105" s="1035" t="s">
        <v>1491</v>
      </c>
      <c r="C105" s="1035" t="s">
        <v>1599</v>
      </c>
      <c r="D105" s="1035">
        <v>45601</v>
      </c>
      <c r="E105" s="777">
        <f t="shared" si="173"/>
        <v>45604</v>
      </c>
      <c r="F105" s="777">
        <f t="shared" si="153"/>
        <v>45610</v>
      </c>
      <c r="G105" s="777">
        <f t="shared" si="154"/>
        <v>45613</v>
      </c>
      <c r="H105" s="777">
        <f t="shared" si="155"/>
        <v>45615</v>
      </c>
      <c r="I105" s="777">
        <f t="shared" si="156"/>
        <v>45621</v>
      </c>
      <c r="J105" s="777">
        <f t="shared" si="157"/>
        <v>45622</v>
      </c>
      <c r="K105" s="777">
        <f t="shared" si="158"/>
        <v>45623</v>
      </c>
      <c r="L105" s="1201"/>
      <c r="M105" s="777">
        <f t="shared" si="160"/>
        <v>45626</v>
      </c>
      <c r="N105" s="777">
        <f t="shared" si="161"/>
        <v>45627</v>
      </c>
      <c r="O105" s="331"/>
      <c r="P105" s="777">
        <f t="shared" si="39"/>
        <v>45597</v>
      </c>
      <c r="Q105" s="1157">
        <f t="shared" si="162"/>
        <v>44</v>
      </c>
    </row>
    <row r="106" spans="1:17" ht="17.25" customHeight="1" x14ac:dyDescent="0.2">
      <c r="A106" s="839" t="s">
        <v>1491</v>
      </c>
      <c r="B106" s="1035" t="s">
        <v>1427</v>
      </c>
      <c r="C106" s="1035" t="s">
        <v>1600</v>
      </c>
      <c r="D106" s="1035">
        <v>45603</v>
      </c>
      <c r="E106" s="777">
        <f t="shared" si="173"/>
        <v>45606</v>
      </c>
      <c r="F106" s="777">
        <f t="shared" si="153"/>
        <v>45612</v>
      </c>
      <c r="G106" s="777">
        <f t="shared" si="154"/>
        <v>45615</v>
      </c>
      <c r="H106" s="777">
        <f t="shared" si="155"/>
        <v>45617</v>
      </c>
      <c r="I106" s="777">
        <f t="shared" si="156"/>
        <v>45623</v>
      </c>
      <c r="J106" s="777">
        <f t="shared" si="157"/>
        <v>45624</v>
      </c>
      <c r="K106" s="777">
        <f t="shared" si="158"/>
        <v>45625</v>
      </c>
      <c r="L106" s="1201"/>
      <c r="M106" s="777">
        <f t="shared" si="160"/>
        <v>45628</v>
      </c>
      <c r="N106" s="777">
        <f t="shared" si="161"/>
        <v>45629</v>
      </c>
      <c r="O106" s="331"/>
      <c r="P106" s="777">
        <f t="shared" si="39"/>
        <v>45604</v>
      </c>
      <c r="Q106" s="1157">
        <f t="shared" si="162"/>
        <v>45</v>
      </c>
    </row>
    <row r="107" spans="1:17" ht="17.25" customHeight="1" x14ac:dyDescent="0.2">
      <c r="A107" s="839"/>
      <c r="B107" s="1035" t="s">
        <v>1517</v>
      </c>
      <c r="C107" s="1035" t="s">
        <v>1601</v>
      </c>
      <c r="D107" s="1035">
        <v>45610</v>
      </c>
      <c r="E107" s="777">
        <f t="shared" si="173"/>
        <v>45613</v>
      </c>
      <c r="F107" s="777">
        <f t="shared" ref="F107:F109" si="174">D107+9</f>
        <v>45619</v>
      </c>
      <c r="G107" s="777">
        <f t="shared" ref="G107:G109" si="175">D107+12</f>
        <v>45622</v>
      </c>
      <c r="H107" s="777">
        <f t="shared" ref="H107:H109" si="176">D107+14</f>
        <v>45624</v>
      </c>
      <c r="I107" s="777">
        <f t="shared" ref="I107:I109" si="177">D107+20</f>
        <v>45630</v>
      </c>
      <c r="J107" s="777">
        <f t="shared" ref="J107:J109" si="178">D107+21</f>
        <v>45631</v>
      </c>
      <c r="K107" s="777">
        <f t="shared" ref="K107:K109" si="179">D107+22</f>
        <v>45632</v>
      </c>
      <c r="L107" s="1201"/>
      <c r="M107" s="777">
        <f t="shared" ref="M107:M109" si="180">D107+25</f>
        <v>45635</v>
      </c>
      <c r="N107" s="777">
        <f t="shared" ref="N107:N109" si="181">D107+26</f>
        <v>45636</v>
      </c>
      <c r="O107" s="331"/>
      <c r="P107" s="777">
        <f t="shared" si="39"/>
        <v>45611</v>
      </c>
      <c r="Q107" s="1157">
        <f t="shared" ref="Q107:Q109" si="182">WEEKNUM(P107)</f>
        <v>46</v>
      </c>
    </row>
    <row r="108" spans="1:17" ht="17.25" customHeight="1" x14ac:dyDescent="0.2">
      <c r="A108" s="839" t="s">
        <v>4385</v>
      </c>
      <c r="B108" s="1114" t="s">
        <v>509</v>
      </c>
      <c r="C108" s="1035" t="s">
        <v>1602</v>
      </c>
      <c r="D108" s="1035">
        <v>45617</v>
      </c>
      <c r="E108" s="777">
        <f>D108+3</f>
        <v>45620</v>
      </c>
      <c r="F108" s="777">
        <f t="shared" si="174"/>
        <v>45626</v>
      </c>
      <c r="G108" s="777">
        <f t="shared" si="175"/>
        <v>45629</v>
      </c>
      <c r="H108" s="777">
        <f t="shared" si="176"/>
        <v>45631</v>
      </c>
      <c r="I108" s="777">
        <f t="shared" si="177"/>
        <v>45637</v>
      </c>
      <c r="J108" s="777">
        <f t="shared" si="178"/>
        <v>45638</v>
      </c>
      <c r="K108" s="777">
        <f t="shared" si="179"/>
        <v>45639</v>
      </c>
      <c r="L108" s="1201"/>
      <c r="M108" s="777">
        <f t="shared" si="180"/>
        <v>45642</v>
      </c>
      <c r="N108" s="777">
        <f t="shared" si="181"/>
        <v>45643</v>
      </c>
      <c r="O108" s="331"/>
      <c r="P108" s="777">
        <f t="shared" si="39"/>
        <v>45618</v>
      </c>
      <c r="Q108" s="1157">
        <f t="shared" si="182"/>
        <v>47</v>
      </c>
    </row>
    <row r="109" spans="1:17" ht="17.25" customHeight="1" x14ac:dyDescent="0.2">
      <c r="A109" s="839" t="s">
        <v>1537</v>
      </c>
      <c r="B109" s="1035" t="s">
        <v>1489</v>
      </c>
      <c r="C109" s="1035" t="s">
        <v>1603</v>
      </c>
      <c r="D109" s="1035">
        <v>45624</v>
      </c>
      <c r="E109" s="777">
        <f t="shared" ref="E109" si="183">D109+3</f>
        <v>45627</v>
      </c>
      <c r="F109" s="777">
        <f t="shared" si="174"/>
        <v>45633</v>
      </c>
      <c r="G109" s="777">
        <f t="shared" si="175"/>
        <v>45636</v>
      </c>
      <c r="H109" s="777">
        <f t="shared" si="176"/>
        <v>45638</v>
      </c>
      <c r="I109" s="777">
        <f t="shared" si="177"/>
        <v>45644</v>
      </c>
      <c r="J109" s="777">
        <f t="shared" si="178"/>
        <v>45645</v>
      </c>
      <c r="K109" s="777">
        <f t="shared" si="179"/>
        <v>45646</v>
      </c>
      <c r="L109" s="1202"/>
      <c r="M109" s="777">
        <f t="shared" si="180"/>
        <v>45649</v>
      </c>
      <c r="N109" s="777">
        <f t="shared" si="181"/>
        <v>45650</v>
      </c>
      <c r="O109" s="331"/>
      <c r="P109" s="777">
        <f t="shared" si="39"/>
        <v>45625</v>
      </c>
      <c r="Q109" s="1157">
        <f t="shared" si="182"/>
        <v>48</v>
      </c>
    </row>
    <row r="113" spans="2:8" ht="14.25" thickBot="1" x14ac:dyDescent="0.25">
      <c r="B113" s="810"/>
      <c r="C113" s="810"/>
      <c r="D113" s="810"/>
      <c r="E113" s="810"/>
      <c r="F113" s="810"/>
      <c r="G113" s="810"/>
      <c r="H113" s="810"/>
    </row>
    <row r="114" spans="2:8" s="147" customFormat="1" ht="18.75" customHeight="1" x14ac:dyDescent="0.2">
      <c r="B114" s="790"/>
      <c r="C114" s="791"/>
      <c r="D114" s="792"/>
      <c r="E114" s="793"/>
      <c r="F114" s="794"/>
      <c r="G114" s="795"/>
      <c r="H114" s="796"/>
    </row>
    <row r="115" spans="2:8" s="147" customFormat="1" ht="18.75" customHeight="1" x14ac:dyDescent="0.2">
      <c r="B115" s="797" t="s">
        <v>535</v>
      </c>
      <c r="C115" s="145"/>
      <c r="D115" s="147" t="s">
        <v>536</v>
      </c>
      <c r="G115" s="147" t="s">
        <v>537</v>
      </c>
      <c r="H115" s="798"/>
    </row>
    <row r="116" spans="2:8" s="147" customFormat="1" ht="18.75" customHeight="1" x14ac:dyDescent="0.2">
      <c r="B116" s="799" t="s">
        <v>538</v>
      </c>
      <c r="C116" s="800" t="s">
        <v>539</v>
      </c>
      <c r="D116" s="133" t="s">
        <v>540</v>
      </c>
      <c r="F116" s="800" t="s">
        <v>541</v>
      </c>
      <c r="G116" s="145" t="s">
        <v>542</v>
      </c>
      <c r="H116" s="801" t="s">
        <v>543</v>
      </c>
    </row>
    <row r="117" spans="2:8" s="147" customFormat="1" ht="18.75" customHeight="1" x14ac:dyDescent="0.2">
      <c r="B117" s="799" t="s">
        <v>544</v>
      </c>
      <c r="C117" s="800" t="s">
        <v>545</v>
      </c>
      <c r="D117" s="133" t="s">
        <v>546</v>
      </c>
      <c r="E117" s="148" t="s">
        <v>547</v>
      </c>
      <c r="F117" s="804" t="s">
        <v>548</v>
      </c>
      <c r="G117" s="145" t="s">
        <v>549</v>
      </c>
      <c r="H117" s="801" t="s">
        <v>550</v>
      </c>
    </row>
    <row r="118" spans="2:8" s="147" customFormat="1" ht="18.75" customHeight="1" x14ac:dyDescent="0.2">
      <c r="B118" s="802" t="s">
        <v>551</v>
      </c>
      <c r="C118" s="803" t="s">
        <v>552</v>
      </c>
      <c r="D118" s="133" t="s">
        <v>553</v>
      </c>
      <c r="E118" s="148" t="s">
        <v>554</v>
      </c>
      <c r="F118" s="804" t="s">
        <v>555</v>
      </c>
      <c r="G118" s="603" t="s">
        <v>556</v>
      </c>
      <c r="H118" s="805" t="s">
        <v>557</v>
      </c>
    </row>
    <row r="119" spans="2:8" s="147" customFormat="1" ht="18.75" customHeight="1" x14ac:dyDescent="0.2">
      <c r="B119" s="802" t="s">
        <v>558</v>
      </c>
      <c r="C119" s="803" t="s">
        <v>559</v>
      </c>
      <c r="D119" s="133" t="s">
        <v>560</v>
      </c>
      <c r="E119" s="148" t="s">
        <v>561</v>
      </c>
      <c r="F119" s="804" t="s">
        <v>562</v>
      </c>
      <c r="G119" s="603" t="s">
        <v>563</v>
      </c>
      <c r="H119" s="805" t="s">
        <v>564</v>
      </c>
    </row>
    <row r="120" spans="2:8" s="147" customFormat="1" ht="18.75" customHeight="1" x14ac:dyDescent="0.2">
      <c r="B120" s="802" t="s">
        <v>565</v>
      </c>
      <c r="C120" s="803" t="s">
        <v>566</v>
      </c>
      <c r="D120" s="133" t="s">
        <v>567</v>
      </c>
      <c r="E120" s="148" t="s">
        <v>568</v>
      </c>
      <c r="F120" s="804" t="s">
        <v>569</v>
      </c>
      <c r="G120" s="603" t="s">
        <v>570</v>
      </c>
      <c r="H120" s="805" t="s">
        <v>571</v>
      </c>
    </row>
    <row r="121" spans="2:8" s="147" customFormat="1" ht="18.75" customHeight="1" x14ac:dyDescent="0.2">
      <c r="B121" s="802" t="s">
        <v>572</v>
      </c>
      <c r="C121" s="803" t="s">
        <v>573</v>
      </c>
      <c r="D121" s="133" t="s">
        <v>574</v>
      </c>
      <c r="E121" s="148" t="s">
        <v>575</v>
      </c>
      <c r="F121" s="804" t="s">
        <v>576</v>
      </c>
      <c r="G121" s="603" t="s">
        <v>577</v>
      </c>
      <c r="H121" s="805" t="s">
        <v>578</v>
      </c>
    </row>
    <row r="122" spans="2:8" s="147" customFormat="1" ht="18.75" customHeight="1" x14ac:dyDescent="0.2">
      <c r="B122" s="802" t="s">
        <v>579</v>
      </c>
      <c r="C122" s="803" t="s">
        <v>580</v>
      </c>
      <c r="D122" s="133" t="s">
        <v>581</v>
      </c>
      <c r="E122" s="148" t="s">
        <v>582</v>
      </c>
      <c r="F122" s="758" t="s">
        <v>583</v>
      </c>
      <c r="G122" s="603" t="s">
        <v>584</v>
      </c>
      <c r="H122" s="806" t="s">
        <v>585</v>
      </c>
    </row>
    <row r="123" spans="2:8" x14ac:dyDescent="0.2">
      <c r="B123" s="802" t="s">
        <v>586</v>
      </c>
      <c r="C123" s="803" t="s">
        <v>587</v>
      </c>
      <c r="D123" s="133"/>
      <c r="F123" s="603"/>
      <c r="G123" s="147"/>
      <c r="H123" s="807"/>
    </row>
    <row r="124" spans="2:8" ht="15" thickBot="1" x14ac:dyDescent="0.25">
      <c r="B124" s="808"/>
      <c r="C124" s="809"/>
      <c r="D124" s="809"/>
      <c r="E124" s="810"/>
      <c r="F124" s="810"/>
      <c r="G124" s="810"/>
      <c r="H124" s="811"/>
    </row>
  </sheetData>
  <mergeCells count="13">
    <mergeCell ref="L103:L109"/>
    <mergeCell ref="B60:C60"/>
    <mergeCell ref="B7:C7"/>
    <mergeCell ref="B2:F2"/>
    <mergeCell ref="B4:F4"/>
    <mergeCell ref="B5:F5"/>
    <mergeCell ref="B58:F58"/>
    <mergeCell ref="D7:D8"/>
    <mergeCell ref="E98:L98"/>
    <mergeCell ref="F76:K76"/>
    <mergeCell ref="E75:L75"/>
    <mergeCell ref="D59:M59"/>
    <mergeCell ref="D60:D61"/>
  </mergeCells>
  <hyperlinks>
    <hyperlink ref="H2" location="HOME!Print_Area" display="HOME" xr:uid="{54AB0167-C549-497B-9500-938E1D1E2590}"/>
    <hyperlink ref="H116" r:id="rId1" xr:uid="{8326BC31-88D4-45EC-B53F-99D936C9556C}"/>
    <hyperlink ref="C116" r:id="rId2" xr:uid="{F05EC099-A15A-465B-91BD-5A224F203D88}"/>
    <hyperlink ref="H121" r:id="rId3" xr:uid="{0BA5A876-745B-4D5A-A96B-76739069C26F}"/>
    <hyperlink ref="H120" r:id="rId4" xr:uid="{9F93C88B-A3EF-4C7B-B4BE-5DC8AA2F1520}"/>
    <hyperlink ref="C120" r:id="rId5" xr:uid="{9F4543A6-F19C-480F-A69E-1BDC63B6DBE0}"/>
    <hyperlink ref="C121" r:id="rId6" xr:uid="{6887426E-F022-4464-B879-5B020D89A213}"/>
    <hyperlink ref="C118" r:id="rId7" xr:uid="{C7C423A6-A061-48B2-BAFB-87215DC21A9F}"/>
    <hyperlink ref="C117" r:id="rId8" xr:uid="{773FC579-CFA3-48BA-A260-C3FC392505E3}"/>
    <hyperlink ref="C123" r:id="rId9" xr:uid="{223123F1-BCAE-441C-9F03-7B2B705E2250}"/>
    <hyperlink ref="H119" r:id="rId10" xr:uid="{1763C83B-482D-4413-AD46-43835DBD4D6C}"/>
    <hyperlink ref="H122" r:id="rId11" xr:uid="{AAE88BED-06D1-41E5-BF4C-56AF8DAD642A}"/>
    <hyperlink ref="C119" r:id="rId12" xr:uid="{8D45695F-0A94-4F97-96BF-319B9D4F4E79}"/>
    <hyperlink ref="F116" r:id="rId13" xr:uid="{C9A4BDEA-AF03-4D45-9103-AB5FE98EAD88}"/>
    <hyperlink ref="F121" r:id="rId14" xr:uid="{6E467D22-FB26-4B66-9F3A-D5CCB390D31D}"/>
    <hyperlink ref="F117" r:id="rId15" xr:uid="{38EDA451-725F-4A8C-8553-C9203AD5EA62}"/>
    <hyperlink ref="F118" r:id="rId16" xr:uid="{408C98F4-2CD9-4D7E-B3C9-1A6683C610F1}"/>
    <hyperlink ref="F119" r:id="rId17" xr:uid="{F76CAD6F-1FF3-4699-A241-3C438C19439B}"/>
    <hyperlink ref="F120" r:id="rId18" xr:uid="{1819B744-4B99-4B41-9E3D-F692957B2061}"/>
    <hyperlink ref="H117" r:id="rId19" xr:uid="{A5526F93-3906-4FC2-B0FF-B09B9B8DEC6C}"/>
    <hyperlink ref="H118" r:id="rId20" xr:uid="{16116BB4-6880-4F04-BB8B-D55631836991}"/>
    <hyperlink ref="F122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9" orientation="landscape" r:id="rId22"/>
  <headerFooter>
    <oddFooter>&amp;L_x000D_&amp;1#&amp;"Calibri"&amp;10&amp;K000000 Sensitivity: Public</oddFooter>
  </headerFooter>
  <ignoredErrors>
    <ignoredError sqref="E85:M87 E100:N10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N186"/>
  <sheetViews>
    <sheetView showGridLines="0" topLeftCell="A6" zoomScale="115" zoomScaleNormal="115" zoomScaleSheetLayoutView="75" workbookViewId="0">
      <selection activeCell="D167" sqref="D167"/>
    </sheetView>
  </sheetViews>
  <sheetFormatPr defaultColWidth="9.140625" defaultRowHeight="18" customHeight="1" x14ac:dyDescent="0.2"/>
  <cols>
    <col min="1" max="1" width="16.85546875" style="1116" customWidth="1"/>
    <col min="2" max="2" width="23.85546875" style="145" customWidth="1"/>
    <col min="3" max="3" width="25" style="145" bestFit="1" customWidth="1"/>
    <col min="4" max="4" width="21" style="145" customWidth="1"/>
    <col min="5" max="5" width="17" style="145" customWidth="1"/>
    <col min="6" max="6" width="22.710937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 thickBot="1" x14ac:dyDescent="0.25">
      <c r="K1" s="149"/>
    </row>
    <row r="2" spans="1:11" ht="20.100000000000001" customHeight="1" thickBot="1" x14ac:dyDescent="0.25">
      <c r="B2" s="1203" t="s">
        <v>116</v>
      </c>
      <c r="C2" s="1203"/>
      <c r="D2" s="1203"/>
      <c r="E2" s="1203"/>
      <c r="F2" s="1203"/>
      <c r="G2" s="1203"/>
      <c r="I2" s="1036" t="s">
        <v>377</v>
      </c>
      <c r="K2" s="149"/>
    </row>
    <row r="3" spans="1:11" ht="18" customHeight="1" thickBot="1" x14ac:dyDescent="0.25">
      <c r="B3" s="165"/>
      <c r="K3" s="149"/>
    </row>
    <row r="4" spans="1:11" s="146" customFormat="1" ht="24.6" customHeight="1" thickBot="1" x14ac:dyDescent="0.25">
      <c r="A4" s="1117"/>
      <c r="B4" s="1214" t="s">
        <v>122</v>
      </c>
      <c r="C4" s="1215"/>
      <c r="D4" s="1215"/>
      <c r="E4" s="1215"/>
      <c r="F4" s="1215"/>
      <c r="G4" s="1216"/>
    </row>
    <row r="5" spans="1:11" ht="20.100000000000001" customHeight="1" x14ac:dyDescent="0.2">
      <c r="A5" s="1121"/>
      <c r="B5" s="1204" t="s">
        <v>1482</v>
      </c>
      <c r="C5" s="1204"/>
      <c r="D5" s="1204"/>
      <c r="E5" s="1204"/>
      <c r="F5" s="1204"/>
      <c r="G5" s="1204"/>
    </row>
    <row r="6" spans="1:11" s="146" customFormat="1" ht="18" customHeight="1" x14ac:dyDescent="0.2">
      <c r="A6" s="1117"/>
      <c r="B6" s="10"/>
      <c r="C6" s="11"/>
      <c r="D6" s="11"/>
      <c r="E6" s="11"/>
      <c r="F6" s="11"/>
      <c r="G6" s="11"/>
      <c r="H6" s="2"/>
      <c r="I6" s="400"/>
      <c r="J6" s="400"/>
      <c r="K6" s="400"/>
    </row>
    <row r="7" spans="1:11" s="146" customFormat="1" ht="30" customHeight="1" x14ac:dyDescent="0.2">
      <c r="A7" s="1117"/>
      <c r="B7" s="1185" t="s">
        <v>122</v>
      </c>
      <c r="C7" s="1186"/>
      <c r="D7" s="1217" t="s">
        <v>378</v>
      </c>
      <c r="E7" s="1020" t="s">
        <v>299</v>
      </c>
      <c r="F7" s="1020" t="s">
        <v>295</v>
      </c>
      <c r="G7" s="821"/>
      <c r="H7" s="919" t="s">
        <v>1604</v>
      </c>
      <c r="I7" s="821"/>
      <c r="J7" s="821"/>
      <c r="K7" s="840"/>
    </row>
    <row r="8" spans="1:11" s="146" customFormat="1" ht="18" customHeight="1" x14ac:dyDescent="0.2">
      <c r="A8" s="1117"/>
      <c r="B8" s="1023" t="s">
        <v>380</v>
      </c>
      <c r="C8" s="1023" t="s">
        <v>381</v>
      </c>
      <c r="D8" s="1218"/>
      <c r="E8" s="1046" t="s">
        <v>260</v>
      </c>
      <c r="F8" s="1046" t="s">
        <v>171</v>
      </c>
      <c r="G8" s="821"/>
      <c r="H8" s="1138" t="s">
        <v>382</v>
      </c>
      <c r="I8" s="821"/>
      <c r="J8" s="821"/>
      <c r="K8" s="840"/>
    </row>
    <row r="9" spans="1:11" s="146" customFormat="1" ht="20.25" hidden="1" customHeight="1" x14ac:dyDescent="0.2">
      <c r="A9" s="1117"/>
      <c r="B9" s="841" t="s">
        <v>1215</v>
      </c>
      <c r="C9" s="867" t="s">
        <v>1605</v>
      </c>
      <c r="D9" s="822">
        <v>45090</v>
      </c>
      <c r="E9" s="822">
        <f t="shared" ref="E9:E54" si="0">D9+5</f>
        <v>45095</v>
      </c>
      <c r="F9" s="822">
        <f t="shared" ref="F9:F40" si="1">D9+8</f>
        <v>45098</v>
      </c>
      <c r="G9" s="821"/>
      <c r="H9" s="869"/>
      <c r="I9" s="821"/>
      <c r="J9" s="821"/>
      <c r="K9" s="840"/>
    </row>
    <row r="10" spans="1:11" s="146" customFormat="1" ht="20.25" hidden="1" customHeight="1" x14ac:dyDescent="0.2">
      <c r="A10" s="1117"/>
      <c r="B10" s="841" t="s">
        <v>776</v>
      </c>
      <c r="C10" s="867" t="s">
        <v>1606</v>
      </c>
      <c r="D10" s="822">
        <f>D9+7</f>
        <v>45097</v>
      </c>
      <c r="E10" s="822">
        <f t="shared" si="0"/>
        <v>45102</v>
      </c>
      <c r="F10" s="822">
        <f t="shared" si="1"/>
        <v>45105</v>
      </c>
      <c r="G10" s="821"/>
      <c r="H10" s="869"/>
      <c r="I10" s="821"/>
      <c r="J10" s="821"/>
      <c r="K10" s="840"/>
    </row>
    <row r="11" spans="1:11" s="146" customFormat="1" ht="20.25" hidden="1" customHeight="1" x14ac:dyDescent="0.2">
      <c r="A11" s="1117"/>
      <c r="B11" s="868" t="s">
        <v>1471</v>
      </c>
      <c r="C11" s="822" t="s">
        <v>1607</v>
      </c>
      <c r="D11" s="822">
        <f t="shared" ref="D11:D12" si="2">D10+7</f>
        <v>45104</v>
      </c>
      <c r="E11" s="823">
        <f t="shared" si="0"/>
        <v>45109</v>
      </c>
      <c r="F11" s="823">
        <f t="shared" si="1"/>
        <v>45112</v>
      </c>
      <c r="G11" s="771"/>
      <c r="H11" s="869"/>
      <c r="I11" s="821"/>
      <c r="J11" s="821"/>
      <c r="K11" s="840"/>
    </row>
    <row r="12" spans="1:11" s="146" customFormat="1" ht="20.25" hidden="1" customHeight="1" x14ac:dyDescent="0.2">
      <c r="A12" s="1117"/>
      <c r="B12" s="841" t="s">
        <v>1608</v>
      </c>
      <c r="C12" s="822" t="s">
        <v>1609</v>
      </c>
      <c r="D12" s="822">
        <f t="shared" si="2"/>
        <v>45111</v>
      </c>
      <c r="E12" s="862">
        <f t="shared" si="0"/>
        <v>45116</v>
      </c>
      <c r="F12" s="822">
        <f t="shared" si="1"/>
        <v>45119</v>
      </c>
      <c r="G12" s="821"/>
      <c r="H12" s="869"/>
      <c r="I12" s="821"/>
      <c r="J12" s="821"/>
      <c r="K12" s="840"/>
    </row>
    <row r="13" spans="1:11" s="146" customFormat="1" ht="20.25" hidden="1" customHeight="1" x14ac:dyDescent="0.2">
      <c r="A13" s="1117" t="s">
        <v>1610</v>
      </c>
      <c r="B13" s="841" t="s">
        <v>1215</v>
      </c>
      <c r="C13" s="822" t="s">
        <v>1611</v>
      </c>
      <c r="D13" s="822">
        <v>45120</v>
      </c>
      <c r="E13" s="862">
        <f t="shared" si="0"/>
        <v>45125</v>
      </c>
      <c r="F13" s="822">
        <f t="shared" si="1"/>
        <v>45128</v>
      </c>
      <c r="G13" s="821"/>
      <c r="H13" s="869">
        <v>45119</v>
      </c>
      <c r="I13" s="821"/>
      <c r="J13" s="821"/>
      <c r="K13" s="840"/>
    </row>
    <row r="14" spans="1:11" s="146" customFormat="1" ht="20.25" hidden="1" customHeight="1" x14ac:dyDescent="0.2">
      <c r="A14" s="1117" t="s">
        <v>1221</v>
      </c>
      <c r="B14" s="841" t="s">
        <v>1612</v>
      </c>
      <c r="C14" s="822" t="s">
        <v>1613</v>
      </c>
      <c r="D14" s="822">
        <v>45127</v>
      </c>
      <c r="E14" s="862">
        <f t="shared" si="0"/>
        <v>45132</v>
      </c>
      <c r="F14" s="822">
        <f t="shared" si="1"/>
        <v>45135</v>
      </c>
      <c r="G14" s="821"/>
      <c r="H14" s="869">
        <f>H13+7</f>
        <v>45126</v>
      </c>
      <c r="I14" s="821"/>
      <c r="J14" s="821"/>
      <c r="K14" s="840"/>
    </row>
    <row r="15" spans="1:11" s="146" customFormat="1" ht="20.25" hidden="1" customHeight="1" x14ac:dyDescent="0.2">
      <c r="A15" s="1117" t="s">
        <v>1614</v>
      </c>
      <c r="B15" s="841" t="s">
        <v>1615</v>
      </c>
      <c r="C15" s="822" t="s">
        <v>1616</v>
      </c>
      <c r="D15" s="822">
        <v>45132</v>
      </c>
      <c r="E15" s="862">
        <f t="shared" si="0"/>
        <v>45137</v>
      </c>
      <c r="F15" s="822">
        <f t="shared" si="1"/>
        <v>45140</v>
      </c>
      <c r="G15" s="821"/>
      <c r="H15" s="869">
        <f t="shared" ref="H15:H78" si="3">H14+7</f>
        <v>45133</v>
      </c>
      <c r="I15" s="821"/>
      <c r="J15" s="821"/>
      <c r="K15" s="840"/>
    </row>
    <row r="16" spans="1:11" s="146" customFormat="1" ht="20.25" hidden="1" customHeight="1" x14ac:dyDescent="0.2">
      <c r="A16" s="1117"/>
      <c r="B16" s="866" t="s">
        <v>776</v>
      </c>
      <c r="C16" s="822" t="s">
        <v>1617</v>
      </c>
      <c r="D16" s="822">
        <f t="shared" ref="D16:D26" si="4">D15+7</f>
        <v>45139</v>
      </c>
      <c r="E16" s="862">
        <f t="shared" si="0"/>
        <v>45144</v>
      </c>
      <c r="F16" s="822">
        <f t="shared" si="1"/>
        <v>45147</v>
      </c>
      <c r="G16" s="821"/>
      <c r="H16" s="869">
        <f t="shared" si="3"/>
        <v>45140</v>
      </c>
      <c r="I16" s="821"/>
      <c r="J16" s="821"/>
      <c r="K16" s="840"/>
    </row>
    <row r="17" spans="1:9" s="146" customFormat="1" ht="20.25" hidden="1" customHeight="1" x14ac:dyDescent="0.2">
      <c r="A17" s="1117"/>
      <c r="B17" s="866" t="s">
        <v>1608</v>
      </c>
      <c r="C17" s="822" t="s">
        <v>1618</v>
      </c>
      <c r="D17" s="822">
        <f t="shared" si="4"/>
        <v>45146</v>
      </c>
      <c r="E17" s="862">
        <f t="shared" si="0"/>
        <v>45151</v>
      </c>
      <c r="F17" s="822">
        <f t="shared" si="1"/>
        <v>45154</v>
      </c>
      <c r="G17" s="821"/>
      <c r="H17" s="869">
        <f t="shared" si="3"/>
        <v>45147</v>
      </c>
      <c r="I17" s="821"/>
    </row>
    <row r="18" spans="1:9" s="146" customFormat="1" ht="20.25" hidden="1" customHeight="1" x14ac:dyDescent="0.2">
      <c r="A18" s="1117" t="s">
        <v>1610</v>
      </c>
      <c r="B18" s="866" t="s">
        <v>1215</v>
      </c>
      <c r="C18" s="822" t="s">
        <v>1619</v>
      </c>
      <c r="D18" s="822">
        <f t="shared" si="4"/>
        <v>45153</v>
      </c>
      <c r="E18" s="862">
        <f t="shared" si="0"/>
        <v>45158</v>
      </c>
      <c r="F18" s="822">
        <f t="shared" si="1"/>
        <v>45161</v>
      </c>
      <c r="G18" s="821"/>
      <c r="H18" s="869">
        <f t="shared" si="3"/>
        <v>45154</v>
      </c>
      <c r="I18" s="821"/>
    </row>
    <row r="19" spans="1:9" s="146" customFormat="1" ht="20.25" hidden="1" customHeight="1" x14ac:dyDescent="0.2">
      <c r="A19" s="1117" t="s">
        <v>1620</v>
      </c>
      <c r="B19" s="841" t="s">
        <v>1491</v>
      </c>
      <c r="C19" s="822" t="s">
        <v>1621</v>
      </c>
      <c r="D19" s="822">
        <v>45162</v>
      </c>
      <c r="E19" s="862">
        <f t="shared" si="0"/>
        <v>45167</v>
      </c>
      <c r="F19" s="822">
        <f t="shared" si="1"/>
        <v>45170</v>
      </c>
      <c r="G19" s="821"/>
      <c r="H19" s="869">
        <f t="shared" si="3"/>
        <v>45161</v>
      </c>
      <c r="I19" s="821"/>
    </row>
    <row r="20" spans="1:9" s="146" customFormat="1" ht="20.25" hidden="1" customHeight="1" x14ac:dyDescent="0.2">
      <c r="A20" s="1117" t="s">
        <v>1614</v>
      </c>
      <c r="B20" s="866" t="s">
        <v>466</v>
      </c>
      <c r="C20" s="822" t="s">
        <v>1622</v>
      </c>
      <c r="D20" s="822">
        <v>45167</v>
      </c>
      <c r="E20" s="862">
        <f t="shared" si="0"/>
        <v>45172</v>
      </c>
      <c r="F20" s="822">
        <f t="shared" si="1"/>
        <v>45175</v>
      </c>
      <c r="G20" s="821"/>
      <c r="H20" s="869">
        <f t="shared" si="3"/>
        <v>45168</v>
      </c>
      <c r="I20" s="821"/>
    </row>
    <row r="21" spans="1:9" s="146" customFormat="1" ht="20.25" hidden="1" customHeight="1" x14ac:dyDescent="0.2">
      <c r="A21" s="1117"/>
      <c r="B21" s="866" t="s">
        <v>776</v>
      </c>
      <c r="C21" s="822" t="s">
        <v>1623</v>
      </c>
      <c r="D21" s="822">
        <f t="shared" si="4"/>
        <v>45174</v>
      </c>
      <c r="E21" s="862">
        <f t="shared" si="0"/>
        <v>45179</v>
      </c>
      <c r="F21" s="822">
        <f t="shared" si="1"/>
        <v>45182</v>
      </c>
      <c r="G21" s="821"/>
      <c r="H21" s="869">
        <f t="shared" si="3"/>
        <v>45175</v>
      </c>
      <c r="I21" s="821"/>
    </row>
    <row r="22" spans="1:9" s="146" customFormat="1" ht="20.25" hidden="1" customHeight="1" x14ac:dyDescent="0.2">
      <c r="A22" s="1117"/>
      <c r="B22" s="866" t="s">
        <v>1608</v>
      </c>
      <c r="C22" s="822" t="s">
        <v>1624</v>
      </c>
      <c r="D22" s="822">
        <v>45186</v>
      </c>
      <c r="E22" s="862">
        <f t="shared" si="0"/>
        <v>45191</v>
      </c>
      <c r="F22" s="822">
        <f t="shared" si="1"/>
        <v>45194</v>
      </c>
      <c r="G22" s="821"/>
      <c r="H22" s="869">
        <f t="shared" si="3"/>
        <v>45182</v>
      </c>
      <c r="I22" s="821"/>
    </row>
    <row r="23" spans="1:9" s="146" customFormat="1" ht="20.25" hidden="1" customHeight="1" x14ac:dyDescent="0.2">
      <c r="A23" s="1117"/>
      <c r="B23" s="866" t="s">
        <v>1215</v>
      </c>
      <c r="C23" s="822" t="s">
        <v>1625</v>
      </c>
      <c r="D23" s="822">
        <v>45189</v>
      </c>
      <c r="E23" s="862">
        <f t="shared" si="0"/>
        <v>45194</v>
      </c>
      <c r="F23" s="822">
        <f t="shared" si="1"/>
        <v>45197</v>
      </c>
      <c r="G23" s="821"/>
      <c r="H23" s="869">
        <f t="shared" si="3"/>
        <v>45189</v>
      </c>
      <c r="I23" s="821"/>
    </row>
    <row r="24" spans="1:9" s="146" customFormat="1" ht="20.25" hidden="1" customHeight="1" x14ac:dyDescent="0.2">
      <c r="A24" s="1117" t="s">
        <v>1626</v>
      </c>
      <c r="B24" s="866" t="s">
        <v>1627</v>
      </c>
      <c r="C24" s="822" t="s">
        <v>1628</v>
      </c>
      <c r="D24" s="822">
        <f t="shared" si="4"/>
        <v>45196</v>
      </c>
      <c r="E24" s="862">
        <f t="shared" si="0"/>
        <v>45201</v>
      </c>
      <c r="F24" s="822">
        <f t="shared" si="1"/>
        <v>45204</v>
      </c>
      <c r="G24" s="821"/>
      <c r="H24" s="869">
        <f t="shared" si="3"/>
        <v>45196</v>
      </c>
      <c r="I24" s="821"/>
    </row>
    <row r="25" spans="1:9" s="146" customFormat="1" ht="20.25" hidden="1" customHeight="1" x14ac:dyDescent="0.2">
      <c r="A25" s="1117"/>
      <c r="B25" s="866" t="s">
        <v>1629</v>
      </c>
      <c r="C25" s="822" t="s">
        <v>1630</v>
      </c>
      <c r="D25" s="822">
        <f t="shared" si="4"/>
        <v>45203</v>
      </c>
      <c r="E25" s="862">
        <f t="shared" si="0"/>
        <v>45208</v>
      </c>
      <c r="F25" s="822">
        <f t="shared" si="1"/>
        <v>45211</v>
      </c>
      <c r="G25" s="821"/>
      <c r="H25" s="869">
        <f t="shared" si="3"/>
        <v>45203</v>
      </c>
      <c r="I25" s="821"/>
    </row>
    <row r="26" spans="1:9" s="146" customFormat="1" ht="20.25" hidden="1" customHeight="1" x14ac:dyDescent="0.2">
      <c r="A26" s="1117"/>
      <c r="B26" s="866" t="s">
        <v>776</v>
      </c>
      <c r="C26" s="822" t="s">
        <v>1631</v>
      </c>
      <c r="D26" s="822">
        <f t="shared" si="4"/>
        <v>45210</v>
      </c>
      <c r="E26" s="862">
        <f t="shared" si="0"/>
        <v>45215</v>
      </c>
      <c r="F26" s="822">
        <f t="shared" si="1"/>
        <v>45218</v>
      </c>
      <c r="G26" s="821"/>
      <c r="H26" s="869">
        <f t="shared" si="3"/>
        <v>45210</v>
      </c>
      <c r="I26" s="821"/>
    </row>
    <row r="27" spans="1:9" s="146" customFormat="1" ht="20.25" hidden="1" customHeight="1" x14ac:dyDescent="0.2">
      <c r="A27" s="1117"/>
      <c r="B27" s="866" t="s">
        <v>1608</v>
      </c>
      <c r="C27" s="822" t="s">
        <v>1632</v>
      </c>
      <c r="D27" s="822">
        <v>45216</v>
      </c>
      <c r="E27" s="862">
        <f t="shared" si="0"/>
        <v>45221</v>
      </c>
      <c r="F27" s="822">
        <f t="shared" si="1"/>
        <v>45224</v>
      </c>
      <c r="G27" s="821"/>
      <c r="H27" s="869">
        <f t="shared" si="3"/>
        <v>45217</v>
      </c>
      <c r="I27" s="821"/>
    </row>
    <row r="28" spans="1:9" s="146" customFormat="1" ht="20.25" hidden="1" customHeight="1" x14ac:dyDescent="0.2">
      <c r="A28" s="1117" t="s">
        <v>1633</v>
      </c>
      <c r="B28" s="866" t="s">
        <v>1627</v>
      </c>
      <c r="C28" s="822" t="s">
        <v>1634</v>
      </c>
      <c r="D28" s="822">
        <v>45229</v>
      </c>
      <c r="E28" s="862">
        <f t="shared" si="0"/>
        <v>45234</v>
      </c>
      <c r="F28" s="822">
        <f t="shared" si="1"/>
        <v>45237</v>
      </c>
      <c r="G28" s="821"/>
      <c r="H28" s="869">
        <f t="shared" si="3"/>
        <v>45224</v>
      </c>
      <c r="I28" s="821"/>
    </row>
    <row r="29" spans="1:9" s="146" customFormat="1" ht="20.25" hidden="1" customHeight="1" x14ac:dyDescent="0.2">
      <c r="A29" s="1117" t="s">
        <v>1635</v>
      </c>
      <c r="B29" s="841" t="s">
        <v>1636</v>
      </c>
      <c r="C29" s="822" t="s">
        <v>1637</v>
      </c>
      <c r="D29" s="822">
        <v>45233</v>
      </c>
      <c r="E29" s="862">
        <f t="shared" si="0"/>
        <v>45238</v>
      </c>
      <c r="F29" s="822">
        <f t="shared" si="1"/>
        <v>45241</v>
      </c>
      <c r="G29" s="821"/>
      <c r="H29" s="869">
        <f t="shared" si="3"/>
        <v>45231</v>
      </c>
      <c r="I29" s="821"/>
    </row>
    <row r="30" spans="1:9" s="146" customFormat="1" ht="20.25" hidden="1" customHeight="1" x14ac:dyDescent="0.2">
      <c r="A30" s="1117"/>
      <c r="B30" s="866" t="s">
        <v>1629</v>
      </c>
      <c r="C30" s="822" t="s">
        <v>1638</v>
      </c>
      <c r="D30" s="822">
        <v>45241</v>
      </c>
      <c r="E30" s="862">
        <f t="shared" si="0"/>
        <v>45246</v>
      </c>
      <c r="F30" s="822">
        <f t="shared" si="1"/>
        <v>45249</v>
      </c>
      <c r="G30" s="821"/>
      <c r="H30" s="869">
        <f t="shared" si="3"/>
        <v>45238</v>
      </c>
      <c r="I30" s="821"/>
    </row>
    <row r="31" spans="1:9" s="146" customFormat="1" ht="20.25" hidden="1" customHeight="1" x14ac:dyDescent="0.2">
      <c r="A31" s="1117"/>
      <c r="B31" s="866" t="s">
        <v>776</v>
      </c>
      <c r="C31" s="822" t="s">
        <v>1639</v>
      </c>
      <c r="D31" s="822">
        <v>45247</v>
      </c>
      <c r="E31" s="862">
        <f t="shared" si="0"/>
        <v>45252</v>
      </c>
      <c r="F31" s="822">
        <f t="shared" si="1"/>
        <v>45255</v>
      </c>
      <c r="G31" s="821"/>
      <c r="H31" s="869">
        <f t="shared" si="3"/>
        <v>45245</v>
      </c>
      <c r="I31" s="821"/>
    </row>
    <row r="32" spans="1:9" s="146" customFormat="1" ht="20.25" hidden="1" customHeight="1" x14ac:dyDescent="0.2">
      <c r="A32" s="1117"/>
      <c r="B32" s="866" t="s">
        <v>1608</v>
      </c>
      <c r="C32" s="822" t="s">
        <v>1640</v>
      </c>
      <c r="D32" s="822">
        <v>45251</v>
      </c>
      <c r="E32" s="862">
        <f t="shared" si="0"/>
        <v>45256</v>
      </c>
      <c r="F32" s="822">
        <f t="shared" si="1"/>
        <v>45259</v>
      </c>
      <c r="G32" s="821"/>
      <c r="H32" s="869">
        <f t="shared" si="3"/>
        <v>45252</v>
      </c>
      <c r="I32" s="821"/>
    </row>
    <row r="33" spans="1:9" s="146" customFormat="1" ht="20.25" hidden="1" customHeight="1" x14ac:dyDescent="0.2">
      <c r="A33" s="1117"/>
      <c r="B33" s="866" t="s">
        <v>1627</v>
      </c>
      <c r="C33" s="822" t="s">
        <v>1641</v>
      </c>
      <c r="D33" s="823">
        <f>D32+7</f>
        <v>45258</v>
      </c>
      <c r="E33" s="863">
        <f t="shared" si="0"/>
        <v>45263</v>
      </c>
      <c r="F33" s="823">
        <f t="shared" si="1"/>
        <v>45266</v>
      </c>
      <c r="G33" s="821"/>
      <c r="H33" s="869">
        <f t="shared" si="3"/>
        <v>45259</v>
      </c>
      <c r="I33" s="821" t="s">
        <v>1642</v>
      </c>
    </row>
    <row r="34" spans="1:9" s="146" customFormat="1" ht="20.25" hidden="1" customHeight="1" x14ac:dyDescent="0.2">
      <c r="A34" s="1117"/>
      <c r="B34" s="866" t="s">
        <v>1636</v>
      </c>
      <c r="C34" s="822" t="s">
        <v>1643</v>
      </c>
      <c r="D34" s="822">
        <v>45271</v>
      </c>
      <c r="E34" s="862">
        <f t="shared" si="0"/>
        <v>45276</v>
      </c>
      <c r="F34" s="822">
        <f t="shared" si="1"/>
        <v>45279</v>
      </c>
      <c r="G34" s="821"/>
      <c r="H34" s="869">
        <f t="shared" si="3"/>
        <v>45266</v>
      </c>
      <c r="I34" s="821"/>
    </row>
    <row r="35" spans="1:9" s="146" customFormat="1" ht="20.25" hidden="1" customHeight="1" x14ac:dyDescent="0.2">
      <c r="A35" s="1117"/>
      <c r="B35" s="866" t="s">
        <v>1629</v>
      </c>
      <c r="C35" s="822" t="s">
        <v>1644</v>
      </c>
      <c r="D35" s="822">
        <v>45276</v>
      </c>
      <c r="E35" s="862">
        <f t="shared" si="0"/>
        <v>45281</v>
      </c>
      <c r="F35" s="822">
        <f t="shared" si="1"/>
        <v>45284</v>
      </c>
      <c r="G35" s="821"/>
      <c r="H35" s="869">
        <f t="shared" si="3"/>
        <v>45273</v>
      </c>
      <c r="I35" s="821"/>
    </row>
    <row r="36" spans="1:9" s="146" customFormat="1" ht="20.25" hidden="1" customHeight="1" x14ac:dyDescent="0.2">
      <c r="A36" s="1117"/>
      <c r="B36" s="866" t="s">
        <v>776</v>
      </c>
      <c r="C36" s="822" t="s">
        <v>1645</v>
      </c>
      <c r="D36" s="823">
        <v>45288</v>
      </c>
      <c r="E36" s="863">
        <f t="shared" si="0"/>
        <v>45293</v>
      </c>
      <c r="F36" s="823">
        <f t="shared" si="1"/>
        <v>45296</v>
      </c>
      <c r="G36" s="645"/>
      <c r="H36" s="869">
        <f t="shared" si="3"/>
        <v>45280</v>
      </c>
      <c r="I36" s="821"/>
    </row>
    <row r="37" spans="1:9" s="146" customFormat="1" ht="20.25" hidden="1" customHeight="1" x14ac:dyDescent="0.2">
      <c r="A37" s="1117"/>
      <c r="B37" s="866" t="s">
        <v>1608</v>
      </c>
      <c r="C37" s="822" t="s">
        <v>1646</v>
      </c>
      <c r="D37" s="822">
        <v>45287</v>
      </c>
      <c r="E37" s="862">
        <f t="shared" si="0"/>
        <v>45292</v>
      </c>
      <c r="F37" s="822">
        <f t="shared" si="1"/>
        <v>45295</v>
      </c>
      <c r="G37" s="821"/>
      <c r="H37" s="869">
        <f t="shared" si="3"/>
        <v>45287</v>
      </c>
      <c r="I37" s="821"/>
    </row>
    <row r="38" spans="1:9" s="146" customFormat="1" ht="20.25" hidden="1" customHeight="1" x14ac:dyDescent="0.2">
      <c r="A38" s="1117"/>
      <c r="B38" s="866" t="s">
        <v>1627</v>
      </c>
      <c r="C38" s="822" t="s">
        <v>1647</v>
      </c>
      <c r="D38" s="822">
        <v>44928</v>
      </c>
      <c r="E38" s="862">
        <f t="shared" si="0"/>
        <v>44933</v>
      </c>
      <c r="F38" s="822">
        <f t="shared" si="1"/>
        <v>44936</v>
      </c>
      <c r="G38" s="821"/>
      <c r="H38" s="869">
        <f t="shared" si="3"/>
        <v>45294</v>
      </c>
      <c r="I38" s="821"/>
    </row>
    <row r="39" spans="1:9" s="146" customFormat="1" ht="20.25" hidden="1" customHeight="1" x14ac:dyDescent="0.2">
      <c r="A39" s="1117" t="s">
        <v>1648</v>
      </c>
      <c r="B39" s="760" t="s">
        <v>1649</v>
      </c>
      <c r="C39" s="751" t="s">
        <v>1650</v>
      </c>
      <c r="D39" s="822">
        <v>45306</v>
      </c>
      <c r="E39" s="862">
        <f t="shared" si="0"/>
        <v>45311</v>
      </c>
      <c r="F39" s="822">
        <f t="shared" si="1"/>
        <v>45314</v>
      </c>
      <c r="G39" s="821"/>
      <c r="H39" s="869">
        <f t="shared" si="3"/>
        <v>45301</v>
      </c>
      <c r="I39" s="821"/>
    </row>
    <row r="40" spans="1:9" s="146" customFormat="1" ht="20.25" hidden="1" customHeight="1" x14ac:dyDescent="0.2">
      <c r="A40" s="1117"/>
      <c r="B40" s="866" t="s">
        <v>1629</v>
      </c>
      <c r="C40" s="822" t="s">
        <v>1651</v>
      </c>
      <c r="D40" s="822">
        <v>45309</v>
      </c>
      <c r="E40" s="862">
        <f t="shared" si="0"/>
        <v>45314</v>
      </c>
      <c r="F40" s="822">
        <f t="shared" si="1"/>
        <v>45317</v>
      </c>
      <c r="G40" s="821"/>
      <c r="H40" s="869">
        <f t="shared" si="3"/>
        <v>45308</v>
      </c>
      <c r="I40" s="821"/>
    </row>
    <row r="41" spans="1:9" s="146" customFormat="1" ht="20.25" hidden="1" customHeight="1" x14ac:dyDescent="0.2">
      <c r="A41" s="1117"/>
      <c r="B41" s="866" t="s">
        <v>776</v>
      </c>
      <c r="C41" s="822" t="s">
        <v>1652</v>
      </c>
      <c r="D41" s="822">
        <f t="shared" ref="D41" si="5">D40+7</f>
        <v>45316</v>
      </c>
      <c r="E41" s="862">
        <f t="shared" si="0"/>
        <v>45321</v>
      </c>
      <c r="F41" s="822">
        <f t="shared" ref="F41:F60" si="6">D41+8</f>
        <v>45324</v>
      </c>
      <c r="G41" s="821"/>
      <c r="H41" s="869">
        <f t="shared" si="3"/>
        <v>45315</v>
      </c>
      <c r="I41" s="821"/>
    </row>
    <row r="42" spans="1:9" s="146" customFormat="1" ht="20.25" hidden="1" customHeight="1" x14ac:dyDescent="0.2">
      <c r="A42" s="1117"/>
      <c r="B42" s="866" t="s">
        <v>1608</v>
      </c>
      <c r="C42" s="822" t="s">
        <v>1653</v>
      </c>
      <c r="D42" s="822">
        <v>45321</v>
      </c>
      <c r="E42" s="862">
        <f t="shared" si="0"/>
        <v>45326</v>
      </c>
      <c r="F42" s="822">
        <f t="shared" si="6"/>
        <v>45329</v>
      </c>
      <c r="G42" s="821"/>
      <c r="H42" s="869">
        <f t="shared" si="3"/>
        <v>45322</v>
      </c>
      <c r="I42" s="821"/>
    </row>
    <row r="43" spans="1:9" s="146" customFormat="1" ht="20.25" hidden="1" customHeight="1" x14ac:dyDescent="0.2">
      <c r="A43" s="1117"/>
      <c r="B43" s="866" t="s">
        <v>1627</v>
      </c>
      <c r="C43" s="822" t="s">
        <v>1654</v>
      </c>
      <c r="D43" s="822">
        <v>45328</v>
      </c>
      <c r="E43" s="862">
        <f t="shared" si="0"/>
        <v>45333</v>
      </c>
      <c r="F43" s="822">
        <f t="shared" si="6"/>
        <v>45336</v>
      </c>
      <c r="G43" s="821"/>
      <c r="H43" s="869">
        <v>45329</v>
      </c>
      <c r="I43" s="821"/>
    </row>
    <row r="44" spans="1:9" s="146" customFormat="1" ht="20.25" hidden="1" customHeight="1" x14ac:dyDescent="0.2">
      <c r="A44" s="1117"/>
      <c r="B44" s="866" t="s">
        <v>1636</v>
      </c>
      <c r="C44" s="822" t="s">
        <v>1655</v>
      </c>
      <c r="D44" s="822">
        <v>45335</v>
      </c>
      <c r="E44" s="862">
        <f t="shared" si="0"/>
        <v>45340</v>
      </c>
      <c r="F44" s="822">
        <f t="shared" si="6"/>
        <v>45343</v>
      </c>
      <c r="G44" s="821"/>
      <c r="H44" s="869">
        <f t="shared" si="3"/>
        <v>45336</v>
      </c>
      <c r="I44" s="821"/>
    </row>
    <row r="45" spans="1:9" s="146" customFormat="1" ht="20.25" hidden="1" customHeight="1" x14ac:dyDescent="0.2">
      <c r="A45" s="1117"/>
      <c r="B45" s="866" t="s">
        <v>1629</v>
      </c>
      <c r="C45" s="822" t="s">
        <v>1656</v>
      </c>
      <c r="D45" s="822">
        <v>45346</v>
      </c>
      <c r="E45" s="862">
        <f t="shared" si="0"/>
        <v>45351</v>
      </c>
      <c r="F45" s="822">
        <f t="shared" si="6"/>
        <v>45354</v>
      </c>
      <c r="G45" s="821"/>
      <c r="H45" s="869">
        <f t="shared" si="3"/>
        <v>45343</v>
      </c>
      <c r="I45" s="821"/>
    </row>
    <row r="46" spans="1:9" s="146" customFormat="1" ht="20.25" hidden="1" customHeight="1" x14ac:dyDescent="0.2">
      <c r="A46" s="1117"/>
      <c r="B46" s="866" t="s">
        <v>776</v>
      </c>
      <c r="C46" s="822" t="s">
        <v>1657</v>
      </c>
      <c r="D46" s="822">
        <v>45351</v>
      </c>
      <c r="E46" s="862">
        <f t="shared" si="0"/>
        <v>45356</v>
      </c>
      <c r="F46" s="822">
        <f t="shared" si="6"/>
        <v>45359</v>
      </c>
      <c r="G46" s="821"/>
      <c r="H46" s="869">
        <f t="shared" si="3"/>
        <v>45350</v>
      </c>
      <c r="I46" s="821"/>
    </row>
    <row r="47" spans="1:9" s="146" customFormat="1" ht="20.25" hidden="1" customHeight="1" x14ac:dyDescent="0.2">
      <c r="A47" s="1117"/>
      <c r="B47" s="866" t="s">
        <v>1608</v>
      </c>
      <c r="C47" s="822" t="s">
        <v>1658</v>
      </c>
      <c r="D47" s="822">
        <v>45356</v>
      </c>
      <c r="E47" s="862">
        <f t="shared" si="0"/>
        <v>45361</v>
      </c>
      <c r="F47" s="822">
        <f t="shared" si="6"/>
        <v>45364</v>
      </c>
      <c r="G47" s="821"/>
      <c r="H47" s="869">
        <v>45357</v>
      </c>
      <c r="I47" s="821"/>
    </row>
    <row r="48" spans="1:9" s="146" customFormat="1" ht="20.25" hidden="1" customHeight="1" x14ac:dyDescent="0.2">
      <c r="A48" s="1117" t="s">
        <v>1659</v>
      </c>
      <c r="B48" s="866" t="s">
        <v>1660</v>
      </c>
      <c r="C48" s="822" t="s">
        <v>1661</v>
      </c>
      <c r="D48" s="822">
        <v>45366</v>
      </c>
      <c r="E48" s="862">
        <f t="shared" si="0"/>
        <v>45371</v>
      </c>
      <c r="F48" s="822">
        <f t="shared" si="6"/>
        <v>45374</v>
      </c>
      <c r="G48" s="821"/>
      <c r="H48" s="869">
        <f t="shared" si="3"/>
        <v>45364</v>
      </c>
      <c r="I48" s="821"/>
    </row>
    <row r="49" spans="1:9" s="146" customFormat="1" ht="20.25" hidden="1" customHeight="1" x14ac:dyDescent="0.2">
      <c r="A49" s="1117"/>
      <c r="B49" s="1047" t="s">
        <v>1636</v>
      </c>
      <c r="C49" s="1033" t="s">
        <v>1662</v>
      </c>
      <c r="D49" s="1033">
        <v>45372</v>
      </c>
      <c r="E49" s="862">
        <f t="shared" si="0"/>
        <v>45377</v>
      </c>
      <c r="F49" s="822">
        <f t="shared" si="6"/>
        <v>45380</v>
      </c>
      <c r="G49" s="821"/>
      <c r="H49" s="777">
        <f t="shared" si="3"/>
        <v>45371</v>
      </c>
      <c r="I49" s="821"/>
    </row>
    <row r="50" spans="1:9" s="146" customFormat="1" ht="20.25" hidden="1" customHeight="1" x14ac:dyDescent="0.2">
      <c r="A50" s="1117"/>
      <c r="B50" s="1047" t="s">
        <v>1629</v>
      </c>
      <c r="C50" s="1033" t="s">
        <v>1663</v>
      </c>
      <c r="D50" s="1033">
        <v>45379</v>
      </c>
      <c r="E50" s="862">
        <f t="shared" si="0"/>
        <v>45384</v>
      </c>
      <c r="F50" s="822">
        <f t="shared" si="6"/>
        <v>45387</v>
      </c>
      <c r="G50" s="821"/>
      <c r="H50" s="777">
        <f t="shared" si="3"/>
        <v>45378</v>
      </c>
      <c r="I50" s="821"/>
    </row>
    <row r="51" spans="1:9" s="146" customFormat="1" ht="20.25" hidden="1" customHeight="1" x14ac:dyDescent="0.2">
      <c r="A51" s="1117"/>
      <c r="B51" s="1048" t="s">
        <v>776</v>
      </c>
      <c r="C51" s="1035" t="s">
        <v>1664</v>
      </c>
      <c r="D51" s="1033">
        <v>45385</v>
      </c>
      <c r="E51" s="862">
        <f t="shared" si="0"/>
        <v>45390</v>
      </c>
      <c r="F51" s="822">
        <f t="shared" si="6"/>
        <v>45393</v>
      </c>
      <c r="G51" s="821"/>
      <c r="H51" s="777">
        <v>45385</v>
      </c>
      <c r="I51" s="821"/>
    </row>
    <row r="52" spans="1:9" s="146" customFormat="1" ht="20.25" hidden="1" customHeight="1" x14ac:dyDescent="0.2">
      <c r="A52" s="1117"/>
      <c r="B52" s="1048" t="s">
        <v>1608</v>
      </c>
      <c r="C52" s="1033" t="s">
        <v>1665</v>
      </c>
      <c r="D52" s="1033">
        <v>45394</v>
      </c>
      <c r="E52" s="862">
        <f t="shared" si="0"/>
        <v>45399</v>
      </c>
      <c r="F52" s="822">
        <f t="shared" si="6"/>
        <v>45402</v>
      </c>
      <c r="G52" s="821"/>
      <c r="H52" s="777">
        <f t="shared" si="3"/>
        <v>45392</v>
      </c>
      <c r="I52" s="821"/>
    </row>
    <row r="53" spans="1:9" s="146" customFormat="1" ht="20.25" hidden="1" customHeight="1" x14ac:dyDescent="0.2">
      <c r="A53" s="1117"/>
      <c r="B53" s="1048" t="s">
        <v>1660</v>
      </c>
      <c r="C53" s="1033" t="s">
        <v>1666</v>
      </c>
      <c r="D53" s="1033">
        <v>45403</v>
      </c>
      <c r="E53" s="862">
        <f t="shared" si="0"/>
        <v>45408</v>
      </c>
      <c r="F53" s="822">
        <f t="shared" si="6"/>
        <v>45411</v>
      </c>
      <c r="G53" s="821"/>
      <c r="H53" s="777">
        <f t="shared" si="3"/>
        <v>45399</v>
      </c>
      <c r="I53" s="821"/>
    </row>
    <row r="54" spans="1:9" s="146" customFormat="1" ht="20.25" hidden="1" customHeight="1" x14ac:dyDescent="0.2">
      <c r="A54" s="1117"/>
      <c r="B54" s="1048" t="s">
        <v>1636</v>
      </c>
      <c r="C54" s="1033" t="s">
        <v>1667</v>
      </c>
      <c r="D54" s="1033">
        <v>45409</v>
      </c>
      <c r="E54" s="862">
        <f t="shared" si="0"/>
        <v>45414</v>
      </c>
      <c r="F54" s="822">
        <f t="shared" si="6"/>
        <v>45417</v>
      </c>
      <c r="G54" s="821"/>
      <c r="H54" s="777">
        <f t="shared" si="3"/>
        <v>45406</v>
      </c>
      <c r="I54" s="821"/>
    </row>
    <row r="55" spans="1:9" s="146" customFormat="1" ht="20.25" hidden="1" customHeight="1" x14ac:dyDescent="0.2">
      <c r="A55" s="1117"/>
      <c r="B55" s="1048" t="s">
        <v>1629</v>
      </c>
      <c r="C55" s="1035" t="s">
        <v>1668</v>
      </c>
      <c r="D55" s="1033">
        <v>45419</v>
      </c>
      <c r="E55" s="1133" t="s">
        <v>494</v>
      </c>
      <c r="F55" s="822">
        <f t="shared" si="6"/>
        <v>45427</v>
      </c>
      <c r="G55" s="821"/>
      <c r="H55" s="777">
        <f t="shared" si="3"/>
        <v>45413</v>
      </c>
      <c r="I55" s="821"/>
    </row>
    <row r="56" spans="1:9" s="146" customFormat="1" ht="20.100000000000001" hidden="1" customHeight="1" x14ac:dyDescent="0.2">
      <c r="A56" s="1117" t="s">
        <v>1669</v>
      </c>
      <c r="B56" s="1142" t="s">
        <v>388</v>
      </c>
      <c r="C56" s="1035" t="s">
        <v>1670</v>
      </c>
      <c r="D56" s="1033">
        <v>45412</v>
      </c>
      <c r="E56" s="1134">
        <f>D56+5</f>
        <v>45417</v>
      </c>
      <c r="F56" s="886">
        <f t="shared" si="6"/>
        <v>45420</v>
      </c>
      <c r="G56" s="821"/>
      <c r="H56" s="777">
        <f t="shared" si="3"/>
        <v>45420</v>
      </c>
      <c r="I56" s="821"/>
    </row>
    <row r="57" spans="1:9" s="146" customFormat="1" ht="20.100000000000001" hidden="1" customHeight="1" x14ac:dyDescent="0.2">
      <c r="A57" s="1117"/>
      <c r="B57" s="1060" t="s">
        <v>1608</v>
      </c>
      <c r="C57" s="1035" t="s">
        <v>1671</v>
      </c>
      <c r="D57" s="1033">
        <v>45435</v>
      </c>
      <c r="E57" s="862">
        <f>D57+5</f>
        <v>45440</v>
      </c>
      <c r="F57" s="822">
        <f t="shared" si="6"/>
        <v>45443</v>
      </c>
      <c r="G57" s="821"/>
      <c r="H57" s="777">
        <f t="shared" si="3"/>
        <v>45427</v>
      </c>
      <c r="I57" s="821"/>
    </row>
    <row r="58" spans="1:9" s="146" customFormat="1" ht="20.100000000000001" hidden="1" customHeight="1" x14ac:dyDescent="0.2">
      <c r="A58" s="1117" t="s">
        <v>1672</v>
      </c>
      <c r="B58" s="1115" t="s">
        <v>494</v>
      </c>
      <c r="C58" s="1035" t="s">
        <v>1673</v>
      </c>
      <c r="D58" s="886">
        <v>45439</v>
      </c>
      <c r="E58" s="1134">
        <f>D58+5</f>
        <v>45444</v>
      </c>
      <c r="F58" s="886">
        <f t="shared" si="6"/>
        <v>45447</v>
      </c>
      <c r="G58" s="821"/>
      <c r="H58" s="777">
        <f t="shared" si="3"/>
        <v>45434</v>
      </c>
      <c r="I58" s="821"/>
    </row>
    <row r="59" spans="1:9" s="146" customFormat="1" ht="20.100000000000001" hidden="1" customHeight="1" x14ac:dyDescent="0.2">
      <c r="A59" s="1117" t="s">
        <v>1674</v>
      </c>
      <c r="B59" s="1060" t="s">
        <v>1636</v>
      </c>
      <c r="C59" s="1035" t="s">
        <v>1675</v>
      </c>
      <c r="D59" s="1033">
        <v>45451</v>
      </c>
      <c r="E59" s="862">
        <f>D59+5</f>
        <v>45456</v>
      </c>
      <c r="F59" s="822">
        <f t="shared" si="6"/>
        <v>45459</v>
      </c>
      <c r="G59" s="821"/>
      <c r="H59" s="777">
        <f t="shared" si="3"/>
        <v>45441</v>
      </c>
      <c r="I59" s="821"/>
    </row>
    <row r="60" spans="1:9" s="146" customFormat="1" ht="20.100000000000001" hidden="1" customHeight="1" x14ac:dyDescent="0.2">
      <c r="A60" s="1117" t="s">
        <v>1629</v>
      </c>
      <c r="B60" s="1060" t="s">
        <v>1676</v>
      </c>
      <c r="C60" s="1035" t="s">
        <v>1677</v>
      </c>
      <c r="D60" s="1033">
        <v>45453</v>
      </c>
      <c r="E60" s="1125" t="s">
        <v>494</v>
      </c>
      <c r="F60" s="822">
        <f t="shared" si="6"/>
        <v>45461</v>
      </c>
      <c r="G60" s="821"/>
      <c r="H60" s="777">
        <f t="shared" si="3"/>
        <v>45448</v>
      </c>
      <c r="I60" s="821"/>
    </row>
    <row r="61" spans="1:9" s="146" customFormat="1" ht="20.100000000000001" hidden="1" customHeight="1" x14ac:dyDescent="0.2">
      <c r="A61" s="1117" t="s">
        <v>1669</v>
      </c>
      <c r="B61" s="1060" t="s">
        <v>1629</v>
      </c>
      <c r="C61" s="1035" t="s">
        <v>1678</v>
      </c>
      <c r="D61" s="1033">
        <v>45463</v>
      </c>
      <c r="E61" s="1125" t="s">
        <v>494</v>
      </c>
      <c r="F61" s="1125" t="s">
        <v>494</v>
      </c>
      <c r="G61" s="821"/>
      <c r="H61" s="777">
        <f t="shared" si="3"/>
        <v>45455</v>
      </c>
      <c r="I61" s="821"/>
    </row>
    <row r="62" spans="1:9" s="146" customFormat="1" ht="20.100000000000001" hidden="1" customHeight="1" x14ac:dyDescent="0.2">
      <c r="A62" s="1117" t="s">
        <v>1608</v>
      </c>
      <c r="B62" s="1060" t="s">
        <v>1274</v>
      </c>
      <c r="C62" s="1035" t="s">
        <v>1679</v>
      </c>
      <c r="D62" s="1033">
        <v>45470</v>
      </c>
      <c r="E62" s="862">
        <f t="shared" ref="E62:E70" si="7">D62+5</f>
        <v>45475</v>
      </c>
      <c r="F62" s="822">
        <f t="shared" ref="F62:F70" si="8">D62+8</f>
        <v>45478</v>
      </c>
      <c r="G62" s="821"/>
      <c r="H62" s="777">
        <f t="shared" si="3"/>
        <v>45462</v>
      </c>
      <c r="I62" s="821"/>
    </row>
    <row r="63" spans="1:9" s="146" customFormat="1" ht="20.100000000000001" hidden="1" customHeight="1" x14ac:dyDescent="0.2">
      <c r="A63" s="1117" t="s">
        <v>1680</v>
      </c>
      <c r="B63" s="1060" t="s">
        <v>1608</v>
      </c>
      <c r="C63" s="1035" t="s">
        <v>1681</v>
      </c>
      <c r="D63" s="1033">
        <v>45477</v>
      </c>
      <c r="E63" s="862">
        <f t="shared" si="7"/>
        <v>45482</v>
      </c>
      <c r="F63" s="822">
        <f t="shared" si="8"/>
        <v>45485</v>
      </c>
      <c r="G63" s="821"/>
      <c r="H63" s="777">
        <f t="shared" si="3"/>
        <v>45469</v>
      </c>
      <c r="I63" s="821"/>
    </row>
    <row r="64" spans="1:9" s="146" customFormat="1" ht="20.100000000000001" hidden="1" customHeight="1" x14ac:dyDescent="0.2">
      <c r="A64" s="1117" t="s">
        <v>1674</v>
      </c>
      <c r="B64" s="1060" t="s">
        <v>1636</v>
      </c>
      <c r="C64" s="1035" t="s">
        <v>1682</v>
      </c>
      <c r="D64" s="1033">
        <v>45487</v>
      </c>
      <c r="E64" s="862">
        <f t="shared" si="7"/>
        <v>45492</v>
      </c>
      <c r="F64" s="822">
        <f t="shared" si="8"/>
        <v>45495</v>
      </c>
      <c r="G64" s="821"/>
      <c r="H64" s="777">
        <f t="shared" si="3"/>
        <v>45476</v>
      </c>
      <c r="I64" s="821"/>
    </row>
    <row r="65" spans="1:9" s="146" customFormat="1" ht="20.100000000000001" hidden="1" customHeight="1" x14ac:dyDescent="0.2">
      <c r="A65" s="1117" t="s">
        <v>1629</v>
      </c>
      <c r="B65" s="1060" t="s">
        <v>1676</v>
      </c>
      <c r="C65" s="1035" t="s">
        <v>1683</v>
      </c>
      <c r="D65" s="1033">
        <v>45490</v>
      </c>
      <c r="E65" s="916" t="s">
        <v>494</v>
      </c>
      <c r="F65" s="916" t="s">
        <v>494</v>
      </c>
      <c r="G65" s="821"/>
      <c r="H65" s="777">
        <f t="shared" si="3"/>
        <v>45483</v>
      </c>
      <c r="I65" s="821"/>
    </row>
    <row r="66" spans="1:9" s="146" customFormat="1" ht="20.100000000000001" hidden="1" customHeight="1" x14ac:dyDescent="0.2">
      <c r="A66" s="1117" t="s">
        <v>1669</v>
      </c>
      <c r="B66" s="1060" t="s">
        <v>1684</v>
      </c>
      <c r="C66" s="1035" t="s">
        <v>1685</v>
      </c>
      <c r="D66" s="916" t="s">
        <v>494</v>
      </c>
      <c r="E66" s="1159" t="e">
        <f t="shared" si="7"/>
        <v>#VALUE!</v>
      </c>
      <c r="F66" s="820" t="e">
        <f t="shared" si="8"/>
        <v>#VALUE!</v>
      </c>
      <c r="G66" s="821"/>
      <c r="H66" s="777">
        <f t="shared" si="3"/>
        <v>45490</v>
      </c>
      <c r="I66" s="821"/>
    </row>
    <row r="67" spans="1:9" s="146" customFormat="1" ht="20.100000000000001" hidden="1" customHeight="1" x14ac:dyDescent="0.2">
      <c r="A67" s="1117" t="s">
        <v>1608</v>
      </c>
      <c r="B67" s="1060" t="s">
        <v>1274</v>
      </c>
      <c r="C67" s="1035" t="s">
        <v>1686</v>
      </c>
      <c r="D67" s="916" t="s">
        <v>494</v>
      </c>
      <c r="E67" s="916" t="s">
        <v>494</v>
      </c>
      <c r="F67" s="916" t="s">
        <v>494</v>
      </c>
      <c r="G67" s="821"/>
      <c r="H67" s="777">
        <f t="shared" si="3"/>
        <v>45497</v>
      </c>
      <c r="I67" s="821"/>
    </row>
    <row r="68" spans="1:9" s="146" customFormat="1" ht="20.100000000000001" hidden="1" customHeight="1" x14ac:dyDescent="0.2">
      <c r="A68" s="1117"/>
      <c r="B68" s="1060" t="s">
        <v>1608</v>
      </c>
      <c r="C68" s="1035" t="s">
        <v>1687</v>
      </c>
      <c r="D68" s="916" t="s">
        <v>494</v>
      </c>
      <c r="E68" s="916" t="s">
        <v>494</v>
      </c>
      <c r="F68" s="916" t="s">
        <v>494</v>
      </c>
      <c r="G68" s="821"/>
      <c r="H68" s="777">
        <f t="shared" si="3"/>
        <v>45504</v>
      </c>
      <c r="I68" s="821"/>
    </row>
    <row r="69" spans="1:9" s="146" customFormat="1" ht="20.100000000000001" hidden="1" customHeight="1" x14ac:dyDescent="0.2">
      <c r="A69" s="1117" t="s">
        <v>1636</v>
      </c>
      <c r="B69" s="1060" t="s">
        <v>1688</v>
      </c>
      <c r="C69" s="1035" t="s">
        <v>1689</v>
      </c>
      <c r="D69" s="1033">
        <v>45519</v>
      </c>
      <c r="E69" s="916" t="s">
        <v>494</v>
      </c>
      <c r="F69" s="916" t="s">
        <v>494</v>
      </c>
      <c r="G69" s="821"/>
      <c r="H69" s="777">
        <f t="shared" si="3"/>
        <v>45511</v>
      </c>
      <c r="I69" s="821"/>
    </row>
    <row r="70" spans="1:9" s="146" customFormat="1" ht="20.100000000000001" hidden="1" customHeight="1" x14ac:dyDescent="0.2">
      <c r="A70" s="1117" t="s">
        <v>1690</v>
      </c>
      <c r="B70" s="1060" t="s">
        <v>1636</v>
      </c>
      <c r="C70" s="1035" t="s">
        <v>1691</v>
      </c>
      <c r="D70" s="1033">
        <v>45523</v>
      </c>
      <c r="E70" s="862">
        <f t="shared" si="7"/>
        <v>45528</v>
      </c>
      <c r="F70" s="822">
        <f t="shared" si="8"/>
        <v>45531</v>
      </c>
      <c r="G70" s="821"/>
      <c r="H70" s="777">
        <f t="shared" si="3"/>
        <v>45518</v>
      </c>
      <c r="I70" s="821"/>
    </row>
    <row r="71" spans="1:9" s="146" customFormat="1" ht="20.100000000000001" hidden="1" customHeight="1" x14ac:dyDescent="0.2">
      <c r="A71" s="1117" t="s">
        <v>1684</v>
      </c>
      <c r="B71" s="1060" t="s">
        <v>1692</v>
      </c>
      <c r="C71" s="1035" t="s">
        <v>1693</v>
      </c>
      <c r="D71" s="916" t="s">
        <v>494</v>
      </c>
      <c r="E71" s="1134"/>
      <c r="F71" s="886"/>
      <c r="G71" s="821"/>
      <c r="H71" s="777">
        <f t="shared" si="3"/>
        <v>45525</v>
      </c>
      <c r="I71" s="821"/>
    </row>
    <row r="72" spans="1:9" s="146" customFormat="1" ht="20.100000000000001" hidden="1" customHeight="1" x14ac:dyDescent="0.2">
      <c r="A72" s="1117" t="s">
        <v>1608</v>
      </c>
      <c r="B72" s="1060" t="s">
        <v>1274</v>
      </c>
      <c r="C72" s="1035" t="s">
        <v>1694</v>
      </c>
      <c r="D72" s="1033">
        <v>45543</v>
      </c>
      <c r="E72" s="862">
        <f t="shared" ref="E72" si="9">D72+5</f>
        <v>45548</v>
      </c>
      <c r="F72" s="822">
        <f t="shared" ref="F72" si="10">D72+8</f>
        <v>45551</v>
      </c>
      <c r="G72" s="821"/>
      <c r="H72" s="777">
        <f t="shared" si="3"/>
        <v>45532</v>
      </c>
      <c r="I72" s="821"/>
    </row>
    <row r="73" spans="1:9" s="146" customFormat="1" ht="20.100000000000001" hidden="1" customHeight="1" x14ac:dyDescent="0.2">
      <c r="A73" s="1117"/>
      <c r="B73" s="1060" t="s">
        <v>1608</v>
      </c>
      <c r="C73" s="1035" t="s">
        <v>1695</v>
      </c>
      <c r="D73" s="1033">
        <v>45543</v>
      </c>
      <c r="E73" s="862">
        <f t="shared" ref="E73:E76" si="11">D73+5</f>
        <v>45548</v>
      </c>
      <c r="F73" s="822">
        <f t="shared" ref="F73:F77" si="12">D73+8</f>
        <v>45551</v>
      </c>
      <c r="G73" s="821"/>
      <c r="H73" s="777">
        <f t="shared" si="3"/>
        <v>45539</v>
      </c>
      <c r="I73" s="821"/>
    </row>
    <row r="74" spans="1:9" s="146" customFormat="1" ht="20.100000000000001" hidden="1" customHeight="1" x14ac:dyDescent="0.2">
      <c r="A74" s="1117" t="s">
        <v>1636</v>
      </c>
      <c r="B74" s="1060" t="s">
        <v>1688</v>
      </c>
      <c r="C74" s="1035" t="s">
        <v>1696</v>
      </c>
      <c r="D74" s="1033">
        <v>45558</v>
      </c>
      <c r="E74" s="862">
        <f t="shared" si="11"/>
        <v>45563</v>
      </c>
      <c r="F74" s="1125" t="s">
        <v>494</v>
      </c>
      <c r="G74" s="821"/>
      <c r="H74" s="777">
        <f t="shared" si="3"/>
        <v>45546</v>
      </c>
      <c r="I74" s="821"/>
    </row>
    <row r="75" spans="1:9" s="146" customFormat="1" ht="20.100000000000001" hidden="1" customHeight="1" x14ac:dyDescent="0.2">
      <c r="A75" s="1117" t="s">
        <v>1690</v>
      </c>
      <c r="B75" s="1060" t="s">
        <v>1636</v>
      </c>
      <c r="C75" s="1035" t="s">
        <v>1697</v>
      </c>
      <c r="D75" s="1033">
        <v>45560</v>
      </c>
      <c r="E75" s="1125" t="s">
        <v>494</v>
      </c>
      <c r="F75" s="822">
        <f t="shared" si="12"/>
        <v>45568</v>
      </c>
      <c r="G75" s="821"/>
      <c r="H75" s="777">
        <f t="shared" si="3"/>
        <v>45553</v>
      </c>
      <c r="I75" s="821"/>
    </row>
    <row r="76" spans="1:9" s="146" customFormat="1" ht="20.100000000000001" hidden="1" customHeight="1" x14ac:dyDescent="0.2">
      <c r="A76" s="1117"/>
      <c r="B76" s="1060" t="s">
        <v>1692</v>
      </c>
      <c r="C76" s="1035" t="s">
        <v>1698</v>
      </c>
      <c r="D76" s="1033">
        <v>45569</v>
      </c>
      <c r="E76" s="862">
        <f t="shared" si="11"/>
        <v>45574</v>
      </c>
      <c r="F76" s="1125" t="s">
        <v>494</v>
      </c>
      <c r="G76" s="821"/>
      <c r="H76" s="777">
        <f t="shared" si="3"/>
        <v>45560</v>
      </c>
      <c r="I76" s="821"/>
    </row>
    <row r="77" spans="1:9" s="146" customFormat="1" ht="20.100000000000001" hidden="1" customHeight="1" x14ac:dyDescent="0.2">
      <c r="A77" s="1117"/>
      <c r="B77" s="1060" t="s">
        <v>1274</v>
      </c>
      <c r="C77" s="1035" t="s">
        <v>1699</v>
      </c>
      <c r="D77" s="1033">
        <v>45573</v>
      </c>
      <c r="E77" s="1125" t="s">
        <v>494</v>
      </c>
      <c r="F77" s="822">
        <f t="shared" si="12"/>
        <v>45581</v>
      </c>
      <c r="G77" s="821"/>
      <c r="H77" s="777">
        <f t="shared" si="3"/>
        <v>45567</v>
      </c>
      <c r="I77" s="821"/>
    </row>
    <row r="78" spans="1:9" s="146" customFormat="1" ht="20.100000000000001" hidden="1" customHeight="1" x14ac:dyDescent="0.2">
      <c r="A78" s="1117"/>
      <c r="B78" s="1060" t="s">
        <v>1608</v>
      </c>
      <c r="C78" s="1035" t="s">
        <v>1700</v>
      </c>
      <c r="D78" s="1033">
        <v>45575</v>
      </c>
      <c r="E78" s="862">
        <f t="shared" ref="E78:E82" si="13">D78+5</f>
        <v>45580</v>
      </c>
      <c r="F78" s="822">
        <f t="shared" ref="F78:F82" si="14">D78+8</f>
        <v>45583</v>
      </c>
      <c r="G78" s="821"/>
      <c r="H78" s="777">
        <f t="shared" si="3"/>
        <v>45574</v>
      </c>
      <c r="I78" s="821"/>
    </row>
    <row r="79" spans="1:9" s="146" customFormat="1" ht="20.100000000000001" customHeight="1" x14ac:dyDescent="0.2">
      <c r="A79" s="1117"/>
      <c r="B79" s="1060" t="s">
        <v>1688</v>
      </c>
      <c r="C79" s="1035" t="s">
        <v>1701</v>
      </c>
      <c r="D79" s="1033">
        <v>45585</v>
      </c>
      <c r="E79" s="862">
        <f t="shared" si="13"/>
        <v>45590</v>
      </c>
      <c r="F79" s="822">
        <f t="shared" si="14"/>
        <v>45593</v>
      </c>
      <c r="G79" s="821"/>
      <c r="H79" s="777">
        <f t="shared" ref="H79:H85" si="15">H78+7</f>
        <v>45581</v>
      </c>
      <c r="I79" s="821"/>
    </row>
    <row r="80" spans="1:9" s="146" customFormat="1" ht="20.100000000000001" customHeight="1" x14ac:dyDescent="0.2">
      <c r="A80" s="1117"/>
      <c r="B80" s="1060" t="s">
        <v>1636</v>
      </c>
      <c r="C80" s="1035" t="s">
        <v>1702</v>
      </c>
      <c r="D80" s="1033">
        <v>45587</v>
      </c>
      <c r="E80" s="862">
        <f t="shared" si="13"/>
        <v>45592</v>
      </c>
      <c r="F80" s="822">
        <f t="shared" si="14"/>
        <v>45595</v>
      </c>
      <c r="G80" s="821"/>
      <c r="H80" s="777">
        <f t="shared" si="15"/>
        <v>45588</v>
      </c>
      <c r="I80" s="821"/>
    </row>
    <row r="81" spans="1:14" s="146" customFormat="1" ht="20.100000000000001" customHeight="1" x14ac:dyDescent="0.2">
      <c r="A81" s="1117" t="s">
        <v>1692</v>
      </c>
      <c r="B81" s="1167" t="s">
        <v>509</v>
      </c>
      <c r="C81" s="1035" t="s">
        <v>1703</v>
      </c>
      <c r="D81" s="1033">
        <v>45596</v>
      </c>
      <c r="E81" s="862">
        <f t="shared" si="13"/>
        <v>45601</v>
      </c>
      <c r="F81" s="822">
        <f t="shared" si="14"/>
        <v>45604</v>
      </c>
      <c r="G81" s="821"/>
      <c r="H81" s="777">
        <f t="shared" si="15"/>
        <v>45595</v>
      </c>
      <c r="I81" s="821"/>
    </row>
    <row r="82" spans="1:14" s="146" customFormat="1" ht="20.100000000000001" customHeight="1" x14ac:dyDescent="0.2">
      <c r="A82" s="1117"/>
      <c r="B82" s="1060" t="s">
        <v>1274</v>
      </c>
      <c r="C82" s="1035" t="s">
        <v>1704</v>
      </c>
      <c r="D82" s="1033">
        <v>45601</v>
      </c>
      <c r="E82" s="862">
        <f t="shared" si="13"/>
        <v>45606</v>
      </c>
      <c r="F82" s="822">
        <f t="shared" si="14"/>
        <v>45609</v>
      </c>
      <c r="G82" s="821"/>
      <c r="H82" s="777">
        <f t="shared" si="15"/>
        <v>45602</v>
      </c>
      <c r="I82" s="821"/>
    </row>
    <row r="83" spans="1:14" s="146" customFormat="1" ht="20.100000000000001" customHeight="1" x14ac:dyDescent="0.2">
      <c r="A83" s="1117"/>
      <c r="B83" s="1060" t="s">
        <v>1608</v>
      </c>
      <c r="C83" s="1035" t="s">
        <v>1705</v>
      </c>
      <c r="D83" s="1033">
        <v>45608</v>
      </c>
      <c r="E83" s="862">
        <f t="shared" ref="E83:E85" si="16">D83+5</f>
        <v>45613</v>
      </c>
      <c r="F83" s="822">
        <f t="shared" ref="F83:F85" si="17">D83+8</f>
        <v>45616</v>
      </c>
      <c r="G83" s="821"/>
      <c r="H83" s="777">
        <f t="shared" si="15"/>
        <v>45609</v>
      </c>
      <c r="I83" s="821"/>
    </row>
    <row r="84" spans="1:14" s="146" customFormat="1" ht="20.100000000000001" customHeight="1" x14ac:dyDescent="0.2">
      <c r="A84" s="1117"/>
      <c r="B84" s="1060" t="s">
        <v>1688</v>
      </c>
      <c r="C84" s="1035" t="s">
        <v>1706</v>
      </c>
      <c r="D84" s="1033">
        <v>45615</v>
      </c>
      <c r="E84" s="862">
        <f t="shared" si="16"/>
        <v>45620</v>
      </c>
      <c r="F84" s="822">
        <f t="shared" si="17"/>
        <v>45623</v>
      </c>
      <c r="G84" s="821"/>
      <c r="H84" s="777">
        <f t="shared" si="15"/>
        <v>45616</v>
      </c>
      <c r="I84" s="821"/>
    </row>
    <row r="85" spans="1:14" s="146" customFormat="1" ht="20.100000000000001" customHeight="1" x14ac:dyDescent="0.2">
      <c r="A85" s="1117"/>
      <c r="B85" s="1060" t="s">
        <v>1636</v>
      </c>
      <c r="C85" s="1035" t="s">
        <v>1707</v>
      </c>
      <c r="D85" s="1033">
        <v>45622</v>
      </c>
      <c r="E85" s="862">
        <f t="shared" si="16"/>
        <v>45627</v>
      </c>
      <c r="F85" s="822">
        <f t="shared" si="17"/>
        <v>45630</v>
      </c>
      <c r="G85" s="821"/>
      <c r="H85" s="777">
        <f t="shared" si="15"/>
        <v>45623</v>
      </c>
      <c r="I85" s="821"/>
    </row>
    <row r="86" spans="1:14" s="146" customFormat="1" ht="18" customHeight="1" x14ac:dyDescent="0.2">
      <c r="A86" s="1117"/>
      <c r="B86" s="147" t="s">
        <v>829</v>
      </c>
      <c r="C86" s="11"/>
      <c r="D86" s="11"/>
      <c r="E86" s="11"/>
      <c r="F86" s="11"/>
      <c r="G86" s="11"/>
      <c r="H86" s="2"/>
      <c r="I86" s="400"/>
      <c r="J86" s="400"/>
      <c r="K86" s="400"/>
      <c r="L86" s="2"/>
      <c r="M86" s="145"/>
      <c r="N86" s="159"/>
    </row>
    <row r="87" spans="1:14" s="146" customFormat="1" ht="18" customHeight="1" x14ac:dyDescent="0.2">
      <c r="A87" s="1117"/>
      <c r="B87" s="147"/>
      <c r="C87" s="11"/>
      <c r="D87" s="11"/>
      <c r="E87" s="11"/>
      <c r="F87" s="11"/>
      <c r="G87" s="11"/>
      <c r="H87" s="2"/>
      <c r="I87" s="400"/>
      <c r="J87" s="400"/>
      <c r="K87" s="400"/>
      <c r="L87" s="2"/>
      <c r="M87" s="145"/>
      <c r="N87" s="159"/>
    </row>
    <row r="88" spans="1:14" ht="20.100000000000001" customHeight="1" x14ac:dyDescent="0.2">
      <c r="A88" s="1121"/>
      <c r="B88" s="1205" t="s">
        <v>1708</v>
      </c>
      <c r="C88" s="1205"/>
      <c r="D88" s="1205"/>
      <c r="E88" s="1205"/>
      <c r="F88" s="1205"/>
      <c r="G88" s="1205"/>
      <c r="L88" s="149"/>
      <c r="M88" s="149"/>
    </row>
    <row r="89" spans="1:14" ht="20.100000000000001" customHeight="1" x14ac:dyDescent="0.2">
      <c r="A89" s="1121"/>
      <c r="B89" s="1123"/>
      <c r="C89" s="1123"/>
      <c r="D89" s="1123"/>
      <c r="E89" s="1123"/>
      <c r="F89" s="1123"/>
      <c r="G89" s="1123"/>
      <c r="L89" s="149"/>
      <c r="M89" s="149"/>
    </row>
    <row r="90" spans="1:14" s="146" customFormat="1" ht="18" customHeight="1" x14ac:dyDescent="0.2">
      <c r="A90" s="1117"/>
      <c r="C90" s="11"/>
      <c r="D90" s="11"/>
      <c r="E90" s="11"/>
      <c r="F90" s="11"/>
      <c r="G90" s="11"/>
      <c r="H90" s="2"/>
      <c r="I90" s="400"/>
      <c r="J90" s="400"/>
      <c r="K90" s="400"/>
      <c r="L90" s="2"/>
      <c r="M90" s="147"/>
      <c r="N90" s="159"/>
    </row>
    <row r="91" spans="1:14" s="146" customFormat="1" ht="30" customHeight="1" x14ac:dyDescent="0.2">
      <c r="A91" s="1117"/>
      <c r="B91" s="1219" t="s">
        <v>122</v>
      </c>
      <c r="C91" s="1219"/>
      <c r="D91" s="1211" t="s">
        <v>378</v>
      </c>
      <c r="E91" s="1038" t="s">
        <v>1709</v>
      </c>
      <c r="F91" s="1038" t="s">
        <v>1710</v>
      </c>
      <c r="G91" s="1038" t="s">
        <v>366</v>
      </c>
      <c r="H91" s="1038" t="s">
        <v>1711</v>
      </c>
      <c r="I91" s="1038" t="s">
        <v>1712</v>
      </c>
      <c r="J91" s="1038" t="s">
        <v>1155</v>
      </c>
      <c r="K91" s="1038" t="s">
        <v>226</v>
      </c>
      <c r="L91" s="1038" t="s">
        <v>206</v>
      </c>
      <c r="M91" s="195"/>
      <c r="N91" s="919" t="s">
        <v>668</v>
      </c>
    </row>
    <row r="92" spans="1:14" s="146" customFormat="1" ht="18" hidden="1" customHeight="1" x14ac:dyDescent="0.2">
      <c r="A92" s="1117"/>
      <c r="B92" s="1219"/>
      <c r="C92" s="1219"/>
      <c r="D92" s="1212"/>
      <c r="E92" s="1039" t="s">
        <v>342</v>
      </c>
      <c r="F92" s="1040" t="s">
        <v>1713</v>
      </c>
      <c r="G92" s="1041" t="s">
        <v>174</v>
      </c>
      <c r="H92" s="1041" t="s">
        <v>228</v>
      </c>
      <c r="I92" s="1040" t="s">
        <v>233</v>
      </c>
      <c r="J92" s="1040" t="s">
        <v>284</v>
      </c>
      <c r="K92" s="1040" t="s">
        <v>317</v>
      </c>
      <c r="L92" s="1040" t="s">
        <v>327</v>
      </c>
      <c r="M92" s="195"/>
      <c r="N92" s="1138" t="s">
        <v>382</v>
      </c>
    </row>
    <row r="93" spans="1:14" s="146" customFormat="1" ht="24.6" hidden="1" customHeight="1" x14ac:dyDescent="0.2">
      <c r="A93" s="1117"/>
      <c r="B93" s="1219"/>
      <c r="C93" s="1219"/>
      <c r="D93" s="1212"/>
      <c r="E93" s="843">
        <f>D93+1</f>
        <v>1</v>
      </c>
      <c r="F93" s="843">
        <f>D93+6</f>
        <v>6</v>
      </c>
      <c r="G93" s="844">
        <f>C93+12</f>
        <v>12</v>
      </c>
      <c r="H93" s="844">
        <f>D93+12</f>
        <v>12</v>
      </c>
      <c r="I93" s="845">
        <f>D93+14</f>
        <v>14</v>
      </c>
      <c r="J93" s="845">
        <f>E93+14</f>
        <v>15</v>
      </c>
      <c r="K93" s="845">
        <f>F93+14</f>
        <v>20</v>
      </c>
      <c r="L93" s="840"/>
      <c r="M93" s="195"/>
      <c r="N93" s="865">
        <v>45099</v>
      </c>
    </row>
    <row r="94" spans="1:14" s="146" customFormat="1" ht="18" hidden="1" customHeight="1" x14ac:dyDescent="0.2">
      <c r="A94" s="1117"/>
      <c r="B94" s="1219"/>
      <c r="C94" s="1219"/>
      <c r="D94" s="1212"/>
      <c r="E94" s="843">
        <v>45112</v>
      </c>
      <c r="F94" s="845">
        <f t="shared" ref="F94:F98" si="18">D94+6</f>
        <v>6</v>
      </c>
      <c r="G94" s="844">
        <v>45119</v>
      </c>
      <c r="H94" s="844">
        <v>45119</v>
      </c>
      <c r="I94" s="843">
        <v>45127</v>
      </c>
      <c r="J94" s="843">
        <v>45128</v>
      </c>
      <c r="K94" s="843">
        <v>45128</v>
      </c>
      <c r="L94" s="840"/>
      <c r="M94" s="195"/>
      <c r="N94" s="865" t="e">
        <v>#VALUE!</v>
      </c>
    </row>
    <row r="95" spans="1:14" s="146" customFormat="1" ht="18" hidden="1" customHeight="1" x14ac:dyDescent="0.2">
      <c r="A95" s="1117" t="s">
        <v>1714</v>
      </c>
      <c r="B95" s="1219"/>
      <c r="C95" s="1219"/>
      <c r="D95" s="1212"/>
      <c r="E95" s="843">
        <f t="shared" ref="E95:E98" si="19">D95+1</f>
        <v>1</v>
      </c>
      <c r="F95" s="845">
        <f t="shared" si="18"/>
        <v>6</v>
      </c>
      <c r="G95" s="846">
        <f t="shared" ref="G95:H99" si="20">C95+12</f>
        <v>12</v>
      </c>
      <c r="H95" s="846">
        <f t="shared" si="20"/>
        <v>12</v>
      </c>
      <c r="I95" s="845">
        <f t="shared" ref="I95:K99" si="21">D95+14</f>
        <v>14</v>
      </c>
      <c r="J95" s="845">
        <f t="shared" si="21"/>
        <v>15</v>
      </c>
      <c r="K95" s="845">
        <f t="shared" si="21"/>
        <v>20</v>
      </c>
      <c r="L95" s="840"/>
      <c r="M95" s="195"/>
      <c r="N95" s="865"/>
    </row>
    <row r="96" spans="1:14" s="146" customFormat="1" ht="18" hidden="1" customHeight="1" x14ac:dyDescent="0.2">
      <c r="A96" s="1117"/>
      <c r="B96" s="1219"/>
      <c r="C96" s="1219"/>
      <c r="D96" s="1212"/>
      <c r="E96" s="843">
        <f t="shared" si="19"/>
        <v>1</v>
      </c>
      <c r="F96" s="843">
        <f t="shared" si="18"/>
        <v>6</v>
      </c>
      <c r="G96" s="844">
        <f t="shared" si="20"/>
        <v>12</v>
      </c>
      <c r="H96" s="844">
        <f t="shared" si="20"/>
        <v>12</v>
      </c>
      <c r="I96" s="843">
        <f t="shared" si="21"/>
        <v>14</v>
      </c>
      <c r="J96" s="843">
        <f t="shared" si="21"/>
        <v>15</v>
      </c>
      <c r="K96" s="843">
        <f t="shared" si="21"/>
        <v>20</v>
      </c>
      <c r="L96" s="840"/>
      <c r="M96" s="195"/>
      <c r="N96" s="865"/>
    </row>
    <row r="97" spans="1:14" s="146" customFormat="1" ht="18" hidden="1" customHeight="1" x14ac:dyDescent="0.2">
      <c r="A97" s="1117" t="s">
        <v>1715</v>
      </c>
      <c r="B97" s="1219"/>
      <c r="C97" s="1219"/>
      <c r="D97" s="1212"/>
      <c r="E97" s="843">
        <f t="shared" si="19"/>
        <v>1</v>
      </c>
      <c r="F97" s="843">
        <f t="shared" si="18"/>
        <v>6</v>
      </c>
      <c r="G97" s="844">
        <f t="shared" si="20"/>
        <v>12</v>
      </c>
      <c r="H97" s="844">
        <f t="shared" si="20"/>
        <v>12</v>
      </c>
      <c r="I97" s="843">
        <f t="shared" si="21"/>
        <v>14</v>
      </c>
      <c r="J97" s="843">
        <f t="shared" si="21"/>
        <v>15</v>
      </c>
      <c r="K97" s="843">
        <f t="shared" si="21"/>
        <v>20</v>
      </c>
      <c r="L97" s="840"/>
      <c r="M97" s="195"/>
      <c r="N97" s="865">
        <v>45127</v>
      </c>
    </row>
    <row r="98" spans="1:14" s="146" customFormat="1" ht="17.45" hidden="1" customHeight="1" x14ac:dyDescent="0.2">
      <c r="A98" s="1117" t="s">
        <v>1221</v>
      </c>
      <c r="B98" s="1219"/>
      <c r="C98" s="1219"/>
      <c r="D98" s="1212"/>
      <c r="E98" s="843">
        <f t="shared" si="19"/>
        <v>1</v>
      </c>
      <c r="F98" s="843">
        <f t="shared" si="18"/>
        <v>6</v>
      </c>
      <c r="G98" s="846">
        <f t="shared" si="20"/>
        <v>12</v>
      </c>
      <c r="H98" s="846">
        <f t="shared" si="20"/>
        <v>12</v>
      </c>
      <c r="I98" s="845">
        <f t="shared" si="21"/>
        <v>14</v>
      </c>
      <c r="J98" s="845">
        <f t="shared" si="21"/>
        <v>15</v>
      </c>
      <c r="K98" s="845">
        <f t="shared" si="21"/>
        <v>20</v>
      </c>
      <c r="L98" s="840"/>
      <c r="M98" s="195"/>
      <c r="N98" s="865">
        <f>N97+7</f>
        <v>45134</v>
      </c>
    </row>
    <row r="99" spans="1:14" s="146" customFormat="1" ht="25.9" hidden="1" customHeight="1" x14ac:dyDescent="0.2">
      <c r="A99" s="1117" t="s">
        <v>1716</v>
      </c>
      <c r="B99" s="1219"/>
      <c r="C99" s="1219"/>
      <c r="D99" s="1212"/>
      <c r="E99" s="843">
        <f t="shared" ref="E99:E100" si="22">D99+1</f>
        <v>1</v>
      </c>
      <c r="F99" s="845">
        <f t="shared" ref="F99" si="23">D99+6</f>
        <v>6</v>
      </c>
      <c r="G99" s="846">
        <f t="shared" si="20"/>
        <v>12</v>
      </c>
      <c r="H99" s="846">
        <f t="shared" si="20"/>
        <v>12</v>
      </c>
      <c r="I99" s="845">
        <f t="shared" si="21"/>
        <v>14</v>
      </c>
      <c r="J99" s="845">
        <f t="shared" si="21"/>
        <v>15</v>
      </c>
      <c r="K99" s="845">
        <f t="shared" si="21"/>
        <v>20</v>
      </c>
      <c r="L99" s="840"/>
      <c r="M99" s="195"/>
      <c r="N99" s="865">
        <f t="shared" ref="N99:N102" si="24">N98+7</f>
        <v>45141</v>
      </c>
    </row>
    <row r="100" spans="1:14" s="146" customFormat="1" ht="17.45" hidden="1" customHeight="1" x14ac:dyDescent="0.2">
      <c r="A100" s="1117"/>
      <c r="B100" s="1219"/>
      <c r="C100" s="1219"/>
      <c r="D100" s="1212"/>
      <c r="E100" s="843">
        <f t="shared" si="22"/>
        <v>1</v>
      </c>
      <c r="F100" s="842">
        <v>45161</v>
      </c>
      <c r="G100" s="847">
        <v>45157</v>
      </c>
      <c r="H100" s="847">
        <v>45157</v>
      </c>
      <c r="I100" s="842">
        <v>45155</v>
      </c>
      <c r="J100" s="842">
        <v>45156</v>
      </c>
      <c r="K100" s="842">
        <v>45156</v>
      </c>
      <c r="L100" s="840"/>
      <c r="M100" s="195"/>
      <c r="N100" s="865">
        <f t="shared" si="24"/>
        <v>45148</v>
      </c>
    </row>
    <row r="101" spans="1:14" s="146" customFormat="1" ht="27" hidden="1" customHeight="1" x14ac:dyDescent="0.2">
      <c r="A101" s="1117" t="s">
        <v>1717</v>
      </c>
      <c r="B101" s="1219"/>
      <c r="C101" s="1219"/>
      <c r="D101" s="1212"/>
      <c r="E101" s="843">
        <f t="shared" ref="E101" si="25">D101+1</f>
        <v>1</v>
      </c>
      <c r="F101" s="843">
        <f t="shared" ref="F101" si="26">D101+6</f>
        <v>6</v>
      </c>
      <c r="G101" s="846">
        <f t="shared" ref="G101:G110" si="27">C101+12</f>
        <v>12</v>
      </c>
      <c r="H101" s="846">
        <f t="shared" ref="H101:H110" si="28">D101+12</f>
        <v>12</v>
      </c>
      <c r="I101" s="845">
        <f t="shared" ref="I101:I110" si="29">D101+14</f>
        <v>14</v>
      </c>
      <c r="J101" s="843">
        <f t="shared" ref="J101:J110" si="30">E101+14</f>
        <v>15</v>
      </c>
      <c r="K101" s="843">
        <f t="shared" ref="K101:K110" si="31">F101+14</f>
        <v>20</v>
      </c>
      <c r="L101" s="840"/>
      <c r="M101" s="195"/>
      <c r="N101" s="865">
        <f t="shared" si="24"/>
        <v>45155</v>
      </c>
    </row>
    <row r="102" spans="1:14" s="146" customFormat="1" ht="17.45" hidden="1" customHeight="1" x14ac:dyDescent="0.2">
      <c r="A102" s="1117"/>
      <c r="B102" s="1219"/>
      <c r="C102" s="1219"/>
      <c r="D102" s="1212"/>
      <c r="E102" s="843">
        <f t="shared" ref="E102" si="32">D102+1</f>
        <v>1</v>
      </c>
      <c r="F102" s="843">
        <f t="shared" ref="F102" si="33">D102+6</f>
        <v>6</v>
      </c>
      <c r="G102" s="844">
        <f t="shared" si="27"/>
        <v>12</v>
      </c>
      <c r="H102" s="844">
        <f t="shared" si="28"/>
        <v>12</v>
      </c>
      <c r="I102" s="843">
        <f t="shared" si="29"/>
        <v>14</v>
      </c>
      <c r="J102" s="843">
        <f t="shared" si="30"/>
        <v>15</v>
      </c>
      <c r="K102" s="843">
        <f t="shared" si="31"/>
        <v>20</v>
      </c>
      <c r="L102" s="840"/>
      <c r="M102" s="195"/>
      <c r="N102" s="865">
        <f t="shared" si="24"/>
        <v>45162</v>
      </c>
    </row>
    <row r="103" spans="1:14" s="146" customFormat="1" ht="21.6" hidden="1" customHeight="1" x14ac:dyDescent="0.2">
      <c r="A103" s="1117" t="s">
        <v>1610</v>
      </c>
      <c r="B103" s="1219"/>
      <c r="C103" s="1219"/>
      <c r="D103" s="1212"/>
      <c r="E103" s="843">
        <f t="shared" ref="E103" si="34">D103+1</f>
        <v>1</v>
      </c>
      <c r="F103" s="843">
        <f t="shared" ref="F103" si="35">D103+6</f>
        <v>6</v>
      </c>
      <c r="G103" s="844">
        <f t="shared" si="27"/>
        <v>12</v>
      </c>
      <c r="H103" s="844">
        <f t="shared" si="28"/>
        <v>12</v>
      </c>
      <c r="I103" s="843">
        <f t="shared" si="29"/>
        <v>14</v>
      </c>
      <c r="J103" s="843">
        <f t="shared" si="30"/>
        <v>15</v>
      </c>
      <c r="K103" s="843">
        <f t="shared" si="31"/>
        <v>20</v>
      </c>
      <c r="L103" s="840"/>
      <c r="M103" s="195"/>
      <c r="N103" s="865">
        <v>45162</v>
      </c>
    </row>
    <row r="104" spans="1:14" s="146" customFormat="1" ht="21.6" hidden="1" customHeight="1" x14ac:dyDescent="0.2">
      <c r="A104" s="1117" t="s">
        <v>1718</v>
      </c>
      <c r="B104" s="1219"/>
      <c r="C104" s="1219"/>
      <c r="D104" s="1212"/>
      <c r="E104" s="843">
        <v>45174</v>
      </c>
      <c r="F104" s="843">
        <v>45180</v>
      </c>
      <c r="G104" s="846">
        <f t="shared" si="27"/>
        <v>12</v>
      </c>
      <c r="H104" s="846">
        <f t="shared" si="28"/>
        <v>12</v>
      </c>
      <c r="I104" s="843">
        <f t="shared" si="29"/>
        <v>14</v>
      </c>
      <c r="J104" s="843">
        <f t="shared" si="30"/>
        <v>45188</v>
      </c>
      <c r="K104" s="843">
        <f t="shared" si="31"/>
        <v>45194</v>
      </c>
      <c r="L104" s="840"/>
      <c r="M104" s="195"/>
      <c r="N104" s="865">
        <v>45169</v>
      </c>
    </row>
    <row r="105" spans="1:14" s="146" customFormat="1" ht="21.6" hidden="1" customHeight="1" x14ac:dyDescent="0.2">
      <c r="A105" s="1117" t="s">
        <v>1719</v>
      </c>
      <c r="B105" s="1219"/>
      <c r="C105" s="1219"/>
      <c r="D105" s="1212"/>
      <c r="E105" s="845">
        <f t="shared" ref="E105" si="36">D105+1</f>
        <v>1</v>
      </c>
      <c r="F105" s="845">
        <f t="shared" ref="F105" si="37">D105+6</f>
        <v>6</v>
      </c>
      <c r="G105" s="846">
        <f t="shared" si="27"/>
        <v>12</v>
      </c>
      <c r="H105" s="846">
        <f t="shared" si="28"/>
        <v>12</v>
      </c>
      <c r="I105" s="845">
        <f t="shared" si="29"/>
        <v>14</v>
      </c>
      <c r="J105" s="845">
        <f t="shared" si="30"/>
        <v>15</v>
      </c>
      <c r="K105" s="845">
        <f t="shared" si="31"/>
        <v>20</v>
      </c>
      <c r="L105" s="840"/>
      <c r="M105" s="195"/>
      <c r="N105" s="865">
        <v>45176</v>
      </c>
    </row>
    <row r="106" spans="1:14" s="146" customFormat="1" ht="21.6" hidden="1" customHeight="1" x14ac:dyDescent="0.2">
      <c r="A106" s="1117"/>
      <c r="B106" s="1219"/>
      <c r="C106" s="1219"/>
      <c r="D106" s="1212"/>
      <c r="E106" s="843">
        <f t="shared" ref="E106" si="38">D106+1</f>
        <v>1</v>
      </c>
      <c r="F106" s="845">
        <f t="shared" ref="F106" si="39">D106+6</f>
        <v>6</v>
      </c>
      <c r="G106" s="844">
        <f t="shared" si="27"/>
        <v>12</v>
      </c>
      <c r="H106" s="844">
        <f t="shared" si="28"/>
        <v>12</v>
      </c>
      <c r="I106" s="843">
        <f t="shared" si="29"/>
        <v>14</v>
      </c>
      <c r="J106" s="843">
        <f t="shared" si="30"/>
        <v>15</v>
      </c>
      <c r="K106" s="843">
        <f t="shared" si="31"/>
        <v>20</v>
      </c>
      <c r="L106" s="840"/>
      <c r="M106" s="195"/>
      <c r="N106" s="865">
        <v>45183</v>
      </c>
    </row>
    <row r="107" spans="1:14" s="146" customFormat="1" ht="21.6" hidden="1" customHeight="1" x14ac:dyDescent="0.2">
      <c r="A107" s="1117"/>
      <c r="B107" s="1219"/>
      <c r="C107" s="1219"/>
      <c r="D107" s="1212"/>
      <c r="E107" s="848">
        <f t="shared" ref="E107" si="40">D107+1</f>
        <v>1</v>
      </c>
      <c r="F107" s="845">
        <f t="shared" ref="F107" si="41">D107+6</f>
        <v>6</v>
      </c>
      <c r="G107" s="846">
        <f t="shared" si="27"/>
        <v>12</v>
      </c>
      <c r="H107" s="846">
        <f t="shared" si="28"/>
        <v>12</v>
      </c>
      <c r="I107" s="845">
        <f t="shared" si="29"/>
        <v>14</v>
      </c>
      <c r="J107" s="845">
        <f t="shared" si="30"/>
        <v>15</v>
      </c>
      <c r="K107" s="845">
        <f t="shared" si="31"/>
        <v>20</v>
      </c>
      <c r="L107" s="840"/>
      <c r="M107" s="195"/>
      <c r="N107" s="865">
        <v>45190</v>
      </c>
    </row>
    <row r="108" spans="1:14" s="146" customFormat="1" ht="21.6" hidden="1" customHeight="1" x14ac:dyDescent="0.2">
      <c r="A108" s="1117"/>
      <c r="B108" s="1219"/>
      <c r="C108" s="1219"/>
      <c r="D108" s="1212"/>
      <c r="E108" s="848">
        <f t="shared" ref="E108" si="42">D108+1</f>
        <v>1</v>
      </c>
      <c r="F108" s="845">
        <f t="shared" ref="F108" si="43">D108+6</f>
        <v>6</v>
      </c>
      <c r="G108" s="846">
        <f t="shared" si="27"/>
        <v>12</v>
      </c>
      <c r="H108" s="846">
        <f t="shared" si="28"/>
        <v>12</v>
      </c>
      <c r="I108" s="845">
        <f t="shared" si="29"/>
        <v>14</v>
      </c>
      <c r="J108" s="845">
        <f t="shared" si="30"/>
        <v>15</v>
      </c>
      <c r="K108" s="845">
        <f t="shared" si="31"/>
        <v>20</v>
      </c>
      <c r="L108" s="840"/>
      <c r="M108" s="195"/>
      <c r="N108" s="865">
        <v>45197</v>
      </c>
    </row>
    <row r="109" spans="1:14" s="146" customFormat="1" ht="21.6" hidden="1" customHeight="1" x14ac:dyDescent="0.2">
      <c r="A109" s="1117"/>
      <c r="B109" s="1219"/>
      <c r="C109" s="1219"/>
      <c r="D109" s="1212"/>
      <c r="E109" s="848">
        <f t="shared" ref="E109" si="44">D109+1</f>
        <v>1</v>
      </c>
      <c r="F109" s="845">
        <f t="shared" ref="F109" si="45">D109+6</f>
        <v>6</v>
      </c>
      <c r="G109" s="849">
        <f t="shared" si="27"/>
        <v>12</v>
      </c>
      <c r="H109" s="849">
        <f t="shared" si="28"/>
        <v>12</v>
      </c>
      <c r="I109" s="848">
        <f t="shared" si="29"/>
        <v>14</v>
      </c>
      <c r="J109" s="843">
        <f t="shared" si="30"/>
        <v>15</v>
      </c>
      <c r="K109" s="843">
        <f t="shared" si="31"/>
        <v>20</v>
      </c>
      <c r="L109" s="840"/>
      <c r="M109" s="195"/>
      <c r="N109" s="865">
        <f>N108+7</f>
        <v>45204</v>
      </c>
    </row>
    <row r="110" spans="1:14" s="146" customFormat="1" ht="21.6" hidden="1" customHeight="1" x14ac:dyDescent="0.2">
      <c r="A110" s="1117"/>
      <c r="B110" s="1219"/>
      <c r="C110" s="1219"/>
      <c r="D110" s="1212"/>
      <c r="E110" s="843">
        <f t="shared" ref="E110:E111" si="46">D110+1</f>
        <v>1</v>
      </c>
      <c r="F110" s="845">
        <f t="shared" ref="F110:F111" si="47">D110+6</f>
        <v>6</v>
      </c>
      <c r="G110" s="844">
        <f t="shared" si="27"/>
        <v>12</v>
      </c>
      <c r="H110" s="844">
        <f t="shared" si="28"/>
        <v>12</v>
      </c>
      <c r="I110" s="843">
        <f t="shared" si="29"/>
        <v>14</v>
      </c>
      <c r="J110" s="843">
        <f t="shared" si="30"/>
        <v>15</v>
      </c>
      <c r="K110" s="843">
        <f t="shared" si="31"/>
        <v>20</v>
      </c>
      <c r="L110" s="840"/>
      <c r="M110" s="195"/>
      <c r="N110" s="865">
        <f t="shared" ref="N110:N119" si="48">N109+7</f>
        <v>45211</v>
      </c>
    </row>
    <row r="111" spans="1:14" s="146" customFormat="1" ht="21.6" hidden="1" customHeight="1" x14ac:dyDescent="0.2">
      <c r="A111" s="1117"/>
      <c r="B111" s="1219"/>
      <c r="C111" s="1219"/>
      <c r="D111" s="1212"/>
      <c r="E111" s="845">
        <f t="shared" si="46"/>
        <v>1</v>
      </c>
      <c r="F111" s="845">
        <f t="shared" si="47"/>
        <v>6</v>
      </c>
      <c r="G111" s="846"/>
      <c r="H111" s="846"/>
      <c r="I111" s="845"/>
      <c r="J111" s="845">
        <f t="shared" ref="J111:K114" si="49">E111+14</f>
        <v>15</v>
      </c>
      <c r="K111" s="845">
        <f t="shared" si="49"/>
        <v>20</v>
      </c>
      <c r="L111" s="840"/>
      <c r="M111" s="195"/>
      <c r="N111" s="837">
        <f>N110+7</f>
        <v>45218</v>
      </c>
    </row>
    <row r="112" spans="1:14" s="146" customFormat="1" ht="21" hidden="1" customHeight="1" x14ac:dyDescent="0.2">
      <c r="A112" s="1117"/>
      <c r="B112" s="1219"/>
      <c r="C112" s="1219"/>
      <c r="D112" s="1212"/>
      <c r="E112" s="845">
        <f t="shared" ref="E112" si="50">D112+1</f>
        <v>1</v>
      </c>
      <c r="F112" s="845">
        <f t="shared" ref="F112" si="51">D112+6</f>
        <v>6</v>
      </c>
      <c r="G112" s="846">
        <f t="shared" ref="G112:H114" si="52">C112+12</f>
        <v>12</v>
      </c>
      <c r="H112" s="846">
        <f t="shared" si="52"/>
        <v>12</v>
      </c>
      <c r="I112" s="843">
        <f>D112+14</f>
        <v>14</v>
      </c>
      <c r="J112" s="843">
        <f t="shared" si="49"/>
        <v>15</v>
      </c>
      <c r="K112" s="843">
        <f t="shared" si="49"/>
        <v>20</v>
      </c>
      <c r="L112" s="840"/>
      <c r="M112" s="195"/>
      <c r="N112" s="865">
        <v>45226</v>
      </c>
    </row>
    <row r="113" spans="1:14" s="146" customFormat="1" ht="21.6" hidden="1" customHeight="1" x14ac:dyDescent="0.2">
      <c r="A113" s="1117"/>
      <c r="B113" s="1219"/>
      <c r="C113" s="1219"/>
      <c r="D113" s="1212"/>
      <c r="E113" s="845">
        <f t="shared" ref="E113:E114" si="53">D113+1</f>
        <v>1</v>
      </c>
      <c r="F113" s="845">
        <f t="shared" ref="F113:F114" si="54">D113+6</f>
        <v>6</v>
      </c>
      <c r="G113" s="846">
        <f t="shared" si="52"/>
        <v>12</v>
      </c>
      <c r="H113" s="846">
        <f t="shared" si="52"/>
        <v>12</v>
      </c>
      <c r="I113" s="843">
        <f>D113+14</f>
        <v>14</v>
      </c>
      <c r="J113" s="843">
        <f t="shared" si="49"/>
        <v>15</v>
      </c>
      <c r="K113" s="843">
        <f t="shared" si="49"/>
        <v>20</v>
      </c>
      <c r="L113" s="840"/>
      <c r="M113" s="195"/>
      <c r="N113" s="865">
        <v>45225</v>
      </c>
    </row>
    <row r="114" spans="1:14" s="146" customFormat="1" ht="21" hidden="1" customHeight="1" x14ac:dyDescent="0.2">
      <c r="A114" s="1117"/>
      <c r="B114" s="1219"/>
      <c r="C114" s="1219"/>
      <c r="D114" s="1212"/>
      <c r="E114" s="845">
        <f t="shared" si="53"/>
        <v>1</v>
      </c>
      <c r="F114" s="845">
        <f t="shared" si="54"/>
        <v>6</v>
      </c>
      <c r="G114" s="846">
        <f t="shared" si="52"/>
        <v>12</v>
      </c>
      <c r="H114" s="846">
        <f t="shared" si="52"/>
        <v>12</v>
      </c>
      <c r="I114" s="845">
        <f>D114+14</f>
        <v>14</v>
      </c>
      <c r="J114" s="845">
        <f t="shared" si="49"/>
        <v>15</v>
      </c>
      <c r="K114" s="845">
        <f t="shared" si="49"/>
        <v>20</v>
      </c>
      <c r="L114" s="840"/>
      <c r="M114" s="195"/>
      <c r="N114" s="865">
        <v>45232</v>
      </c>
    </row>
    <row r="115" spans="1:14" s="146" customFormat="1" ht="20.25" hidden="1" customHeight="1" x14ac:dyDescent="0.2">
      <c r="A115" s="1117" t="s">
        <v>1720</v>
      </c>
      <c r="B115" s="1219"/>
      <c r="C115" s="1219"/>
      <c r="D115" s="1212"/>
      <c r="E115" s="851">
        <f t="shared" ref="E115" si="55">D115+1</f>
        <v>1</v>
      </c>
      <c r="F115" s="845">
        <f t="shared" ref="F115" si="56">D115+6</f>
        <v>6</v>
      </c>
      <c r="G115" s="852">
        <v>45246</v>
      </c>
      <c r="H115" s="852">
        <v>45246</v>
      </c>
      <c r="I115" s="853">
        <v>45248</v>
      </c>
      <c r="J115" s="853">
        <v>45249</v>
      </c>
      <c r="K115" s="853">
        <v>45249</v>
      </c>
      <c r="L115" s="840"/>
      <c r="M115" s="195"/>
      <c r="N115" s="865">
        <f>N113+7</f>
        <v>45232</v>
      </c>
    </row>
    <row r="116" spans="1:14" s="146" customFormat="1" ht="21.6" hidden="1" customHeight="1" x14ac:dyDescent="0.2">
      <c r="A116" s="1117" t="s">
        <v>1659</v>
      </c>
      <c r="B116" s="1219"/>
      <c r="C116" s="1219"/>
      <c r="D116" s="1212"/>
      <c r="E116" s="843">
        <f t="shared" ref="E116" si="57">D116+1</f>
        <v>1</v>
      </c>
      <c r="F116" s="845">
        <f t="shared" ref="F116" si="58">D116+6</f>
        <v>6</v>
      </c>
      <c r="G116" s="846">
        <f t="shared" ref="G116:H123" si="59">C116+12</f>
        <v>12</v>
      </c>
      <c r="H116" s="846">
        <f t="shared" si="59"/>
        <v>12</v>
      </c>
      <c r="I116" s="843">
        <f t="shared" ref="I116:K123" si="60">D116+14</f>
        <v>14</v>
      </c>
      <c r="J116" s="843">
        <f t="shared" si="60"/>
        <v>15</v>
      </c>
      <c r="K116" s="843">
        <f t="shared" si="60"/>
        <v>20</v>
      </c>
      <c r="L116" s="840"/>
      <c r="M116" s="195"/>
      <c r="N116" s="865">
        <f t="shared" si="48"/>
        <v>45239</v>
      </c>
    </row>
    <row r="117" spans="1:14" s="146" customFormat="1" ht="21.6" hidden="1" customHeight="1" x14ac:dyDescent="0.2">
      <c r="A117" s="1117"/>
      <c r="B117" s="1219"/>
      <c r="C117" s="1219"/>
      <c r="D117" s="1212"/>
      <c r="E117" s="843">
        <f t="shared" ref="E117" si="61">D117+1</f>
        <v>1</v>
      </c>
      <c r="F117" s="843">
        <f t="shared" ref="F117" si="62">D117+6</f>
        <v>6</v>
      </c>
      <c r="G117" s="844">
        <f t="shared" si="59"/>
        <v>12</v>
      </c>
      <c r="H117" s="844">
        <f t="shared" si="59"/>
        <v>12</v>
      </c>
      <c r="I117" s="843">
        <f t="shared" si="60"/>
        <v>14</v>
      </c>
      <c r="J117" s="843">
        <f t="shared" si="60"/>
        <v>15</v>
      </c>
      <c r="K117" s="843">
        <f t="shared" si="60"/>
        <v>20</v>
      </c>
      <c r="L117" s="840"/>
      <c r="M117" s="195"/>
      <c r="N117" s="865">
        <f t="shared" si="48"/>
        <v>45246</v>
      </c>
    </row>
    <row r="118" spans="1:14" s="146" customFormat="1" ht="21.6" hidden="1" customHeight="1" x14ac:dyDescent="0.2">
      <c r="A118" s="1117"/>
      <c r="B118" s="1219"/>
      <c r="C118" s="1219"/>
      <c r="D118" s="1212"/>
      <c r="E118" s="845">
        <f>D118+1</f>
        <v>1</v>
      </c>
      <c r="F118" s="843">
        <f t="shared" ref="F118" si="63">D118+6</f>
        <v>6</v>
      </c>
      <c r="G118" s="846">
        <f t="shared" si="59"/>
        <v>12</v>
      </c>
      <c r="H118" s="846">
        <f t="shared" si="59"/>
        <v>12</v>
      </c>
      <c r="I118" s="843">
        <f t="shared" si="60"/>
        <v>14</v>
      </c>
      <c r="J118" s="843">
        <f t="shared" si="60"/>
        <v>15</v>
      </c>
      <c r="K118" s="843">
        <f t="shared" si="60"/>
        <v>20</v>
      </c>
      <c r="L118" s="840"/>
      <c r="M118" s="195"/>
      <c r="N118" s="865">
        <f t="shared" si="48"/>
        <v>45253</v>
      </c>
    </row>
    <row r="119" spans="1:14" s="146" customFormat="1" ht="21.6" hidden="1" customHeight="1" x14ac:dyDescent="0.2">
      <c r="A119" s="1117"/>
      <c r="B119" s="1219"/>
      <c r="C119" s="1219"/>
      <c r="D119" s="1212"/>
      <c r="E119" s="843">
        <f t="shared" ref="E119" si="64">D119+1</f>
        <v>1</v>
      </c>
      <c r="F119" s="843">
        <f t="shared" ref="F119" si="65">D119+6</f>
        <v>6</v>
      </c>
      <c r="G119" s="844">
        <f t="shared" si="59"/>
        <v>12</v>
      </c>
      <c r="H119" s="844">
        <f t="shared" si="59"/>
        <v>12</v>
      </c>
      <c r="I119" s="843">
        <f t="shared" si="60"/>
        <v>14</v>
      </c>
      <c r="J119" s="843">
        <f t="shared" si="60"/>
        <v>15</v>
      </c>
      <c r="K119" s="843">
        <f t="shared" si="60"/>
        <v>20</v>
      </c>
      <c r="L119" s="840"/>
      <c r="M119" s="195"/>
      <c r="N119" s="865">
        <f t="shared" si="48"/>
        <v>45260</v>
      </c>
    </row>
    <row r="120" spans="1:14" s="146" customFormat="1" ht="21.6" hidden="1" customHeight="1" x14ac:dyDescent="0.2">
      <c r="A120" s="1117"/>
      <c r="B120" s="1219"/>
      <c r="C120" s="1219"/>
      <c r="D120" s="1212"/>
      <c r="E120" s="843">
        <f t="shared" ref="E120" si="66">D120+1</f>
        <v>1</v>
      </c>
      <c r="F120" s="843">
        <f t="shared" ref="F120" si="67">D120+6</f>
        <v>6</v>
      </c>
      <c r="G120" s="844">
        <f t="shared" si="59"/>
        <v>12</v>
      </c>
      <c r="H120" s="844">
        <f t="shared" si="59"/>
        <v>12</v>
      </c>
      <c r="I120" s="843">
        <f t="shared" si="60"/>
        <v>14</v>
      </c>
      <c r="J120" s="843">
        <f t="shared" si="60"/>
        <v>15</v>
      </c>
      <c r="K120" s="843">
        <f t="shared" si="60"/>
        <v>20</v>
      </c>
      <c r="L120" s="840"/>
      <c r="M120" s="195"/>
      <c r="N120" s="865">
        <f t="shared" ref="N120" si="68">N119+7</f>
        <v>45267</v>
      </c>
    </row>
    <row r="121" spans="1:14" s="146" customFormat="1" ht="21.6" hidden="1" customHeight="1" x14ac:dyDescent="0.2">
      <c r="A121" s="1117"/>
      <c r="B121" s="1219"/>
      <c r="C121" s="1219"/>
      <c r="D121" s="1212"/>
      <c r="E121" s="843">
        <f t="shared" ref="E121" si="69">D121+1</f>
        <v>1</v>
      </c>
      <c r="F121" s="843">
        <f t="shared" ref="F121" si="70">D121+6</f>
        <v>6</v>
      </c>
      <c r="G121" s="854">
        <f t="shared" si="59"/>
        <v>12</v>
      </c>
      <c r="H121" s="854">
        <f t="shared" si="59"/>
        <v>12</v>
      </c>
      <c r="I121" s="843">
        <f t="shared" si="60"/>
        <v>14</v>
      </c>
      <c r="J121" s="843">
        <f t="shared" si="60"/>
        <v>15</v>
      </c>
      <c r="K121" s="843">
        <f t="shared" si="60"/>
        <v>20</v>
      </c>
      <c r="L121" s="840"/>
      <c r="M121" s="195"/>
      <c r="N121" s="865">
        <f t="shared" ref="N121" si="71">N120+7</f>
        <v>45274</v>
      </c>
    </row>
    <row r="122" spans="1:14" s="146" customFormat="1" ht="21.6" hidden="1" customHeight="1" x14ac:dyDescent="0.2">
      <c r="A122" s="1117"/>
      <c r="B122" s="1219"/>
      <c r="C122" s="1219"/>
      <c r="D122" s="1212"/>
      <c r="E122" s="843">
        <f t="shared" ref="E122" si="72">D122+1</f>
        <v>1</v>
      </c>
      <c r="F122" s="843">
        <f t="shared" ref="F122" si="73">D122+6</f>
        <v>6</v>
      </c>
      <c r="G122" s="844">
        <f t="shared" si="59"/>
        <v>12</v>
      </c>
      <c r="H122" s="844">
        <f t="shared" si="59"/>
        <v>12</v>
      </c>
      <c r="I122" s="843">
        <f t="shared" si="60"/>
        <v>14</v>
      </c>
      <c r="J122" s="843">
        <f t="shared" si="60"/>
        <v>15</v>
      </c>
      <c r="K122" s="843">
        <f t="shared" si="60"/>
        <v>20</v>
      </c>
      <c r="L122" s="840"/>
      <c r="M122" s="195"/>
      <c r="N122" s="865">
        <f t="shared" ref="N122:N155" si="74">N121+7</f>
        <v>45281</v>
      </c>
    </row>
    <row r="123" spans="1:14" s="146" customFormat="1" ht="21.6" hidden="1" customHeight="1" x14ac:dyDescent="0.2">
      <c r="A123" s="1117"/>
      <c r="B123" s="1219"/>
      <c r="C123" s="1219"/>
      <c r="D123" s="1212"/>
      <c r="E123" s="856">
        <f t="shared" ref="E123" si="75">D123+1</f>
        <v>1</v>
      </c>
      <c r="F123" s="855">
        <f t="shared" ref="F123" si="76">D123+6</f>
        <v>6</v>
      </c>
      <c r="G123" s="857">
        <f t="shared" si="59"/>
        <v>12</v>
      </c>
      <c r="H123" s="857">
        <f t="shared" si="59"/>
        <v>12</v>
      </c>
      <c r="I123" s="855">
        <f t="shared" si="60"/>
        <v>14</v>
      </c>
      <c r="J123" s="855">
        <f t="shared" si="60"/>
        <v>15</v>
      </c>
      <c r="K123" s="855">
        <f t="shared" si="60"/>
        <v>20</v>
      </c>
      <c r="L123" s="840"/>
      <c r="M123" s="195"/>
      <c r="N123" s="865">
        <f t="shared" si="74"/>
        <v>45288</v>
      </c>
    </row>
    <row r="124" spans="1:14" s="146" customFormat="1" ht="21.6" hidden="1" customHeight="1" x14ac:dyDescent="0.2">
      <c r="A124" s="1117"/>
      <c r="B124" s="1219"/>
      <c r="C124" s="1219"/>
      <c r="D124" s="1212"/>
      <c r="E124" s="843">
        <f t="shared" ref="E124:E127" si="77">D124+1</f>
        <v>1</v>
      </c>
      <c r="F124" s="843">
        <f t="shared" ref="F124:F127" si="78">D124+6</f>
        <v>6</v>
      </c>
      <c r="G124" s="843">
        <f>D124+11</f>
        <v>11</v>
      </c>
      <c r="H124" s="843">
        <f t="shared" ref="H124:H135" si="79">D124+12</f>
        <v>12</v>
      </c>
      <c r="I124" s="843">
        <f t="shared" ref="I124:I135" si="80">D124+14</f>
        <v>14</v>
      </c>
      <c r="J124" s="843">
        <f>D124+15</f>
        <v>15</v>
      </c>
      <c r="K124" s="843">
        <f>D124+16</f>
        <v>16</v>
      </c>
      <c r="L124" s="843">
        <f>D124+17</f>
        <v>17</v>
      </c>
      <c r="M124" s="195"/>
      <c r="N124" s="865">
        <f t="shared" si="74"/>
        <v>45295</v>
      </c>
    </row>
    <row r="125" spans="1:14" s="146" customFormat="1" ht="21.6" hidden="1" customHeight="1" x14ac:dyDescent="0.2">
      <c r="A125" s="1117"/>
      <c r="B125" s="1219"/>
      <c r="C125" s="1219"/>
      <c r="D125" s="1212"/>
      <c r="E125" s="843">
        <f t="shared" si="77"/>
        <v>1</v>
      </c>
      <c r="F125" s="843">
        <f t="shared" si="78"/>
        <v>6</v>
      </c>
      <c r="G125" s="843">
        <f t="shared" ref="G125:G134" si="81">D125+11</f>
        <v>11</v>
      </c>
      <c r="H125" s="843">
        <f t="shared" si="79"/>
        <v>12</v>
      </c>
      <c r="I125" s="843">
        <f t="shared" si="80"/>
        <v>14</v>
      </c>
      <c r="J125" s="843">
        <f>D125+15</f>
        <v>15</v>
      </c>
      <c r="K125" s="843">
        <f>D125+16</f>
        <v>16</v>
      </c>
      <c r="L125" s="843">
        <f>D125+17</f>
        <v>17</v>
      </c>
      <c r="M125" s="195"/>
      <c r="N125" s="865">
        <f t="shared" si="74"/>
        <v>45302</v>
      </c>
    </row>
    <row r="126" spans="1:14" s="146" customFormat="1" ht="21.6" hidden="1" customHeight="1" x14ac:dyDescent="0.2">
      <c r="A126" s="1117"/>
      <c r="B126" s="1219"/>
      <c r="C126" s="1219"/>
      <c r="D126" s="1212"/>
      <c r="E126" s="843">
        <f t="shared" si="77"/>
        <v>1</v>
      </c>
      <c r="F126" s="843">
        <f t="shared" si="78"/>
        <v>6</v>
      </c>
      <c r="G126" s="843">
        <f t="shared" si="81"/>
        <v>11</v>
      </c>
      <c r="H126" s="843">
        <f t="shared" si="79"/>
        <v>12</v>
      </c>
      <c r="I126" s="843">
        <f t="shared" si="80"/>
        <v>14</v>
      </c>
      <c r="J126" s="843">
        <f>D126+15</f>
        <v>15</v>
      </c>
      <c r="K126" s="843">
        <f>D126+16</f>
        <v>16</v>
      </c>
      <c r="L126" s="843">
        <f>D126+17</f>
        <v>17</v>
      </c>
      <c r="M126" s="195"/>
      <c r="N126" s="865">
        <f t="shared" si="74"/>
        <v>45309</v>
      </c>
    </row>
    <row r="127" spans="1:14" s="146" customFormat="1" ht="21.6" hidden="1" customHeight="1" x14ac:dyDescent="0.2">
      <c r="A127" s="1117"/>
      <c r="B127" s="1219"/>
      <c r="C127" s="1219"/>
      <c r="D127" s="1212"/>
      <c r="E127" s="845">
        <f t="shared" si="77"/>
        <v>1</v>
      </c>
      <c r="F127" s="845">
        <f t="shared" si="78"/>
        <v>6</v>
      </c>
      <c r="G127" s="858">
        <v>45335</v>
      </c>
      <c r="H127" s="858">
        <v>45329</v>
      </c>
      <c r="I127" s="859">
        <v>45331</v>
      </c>
      <c r="J127" s="859">
        <v>45332</v>
      </c>
      <c r="K127" s="859">
        <v>45333</v>
      </c>
      <c r="L127" s="859">
        <v>45334</v>
      </c>
      <c r="M127" s="195"/>
      <c r="N127" s="865">
        <f t="shared" si="74"/>
        <v>45316</v>
      </c>
    </row>
    <row r="128" spans="1:14" s="146" customFormat="1" ht="21.6" hidden="1" customHeight="1" x14ac:dyDescent="0.2">
      <c r="A128" s="1117"/>
      <c r="B128" s="1219"/>
      <c r="C128" s="1219"/>
      <c r="D128" s="1212"/>
      <c r="E128" s="843">
        <f t="shared" ref="E128" si="82">D128+1</f>
        <v>1</v>
      </c>
      <c r="F128" s="843">
        <f t="shared" ref="F128" si="83">D128+6</f>
        <v>6</v>
      </c>
      <c r="G128" s="843">
        <f t="shared" si="81"/>
        <v>11</v>
      </c>
      <c r="H128" s="845">
        <f t="shared" si="79"/>
        <v>12</v>
      </c>
      <c r="I128" s="845">
        <f t="shared" si="80"/>
        <v>14</v>
      </c>
      <c r="J128" s="845">
        <f t="shared" ref="J128:J129" si="84">E128+14</f>
        <v>15</v>
      </c>
      <c r="K128" s="845">
        <f t="shared" ref="K128:K129" si="85">K127+7</f>
        <v>45340</v>
      </c>
      <c r="L128" s="845">
        <f t="shared" ref="L128:L129" si="86">L127+7</f>
        <v>45341</v>
      </c>
      <c r="M128" s="195"/>
      <c r="N128" s="865">
        <f t="shared" si="74"/>
        <v>45323</v>
      </c>
    </row>
    <row r="129" spans="1:14" s="146" customFormat="1" ht="20.25" hidden="1" customHeight="1" x14ac:dyDescent="0.2">
      <c r="A129" s="1117"/>
      <c r="B129" s="1219"/>
      <c r="C129" s="1219"/>
      <c r="D129" s="1212"/>
      <c r="E129" s="843">
        <f t="shared" ref="E129" si="87">D129+1</f>
        <v>1</v>
      </c>
      <c r="F129" s="845">
        <f t="shared" ref="F129" si="88">D129+6</f>
        <v>6</v>
      </c>
      <c r="G129" s="845">
        <f t="shared" si="81"/>
        <v>11</v>
      </c>
      <c r="H129" s="845">
        <f t="shared" si="79"/>
        <v>12</v>
      </c>
      <c r="I129" s="845">
        <f t="shared" si="80"/>
        <v>14</v>
      </c>
      <c r="J129" s="845">
        <f t="shared" si="84"/>
        <v>15</v>
      </c>
      <c r="K129" s="845">
        <f t="shared" si="85"/>
        <v>45347</v>
      </c>
      <c r="L129" s="845">
        <f t="shared" si="86"/>
        <v>45348</v>
      </c>
      <c r="M129" s="195"/>
      <c r="N129" s="865">
        <v>45330</v>
      </c>
    </row>
    <row r="130" spans="1:14" s="146" customFormat="1" ht="20.25" hidden="1" customHeight="1" x14ac:dyDescent="0.2">
      <c r="A130" s="1117"/>
      <c r="B130" s="1219"/>
      <c r="C130" s="1219"/>
      <c r="D130" s="1212"/>
      <c r="E130" s="860"/>
      <c r="F130" s="860"/>
      <c r="G130" s="845"/>
      <c r="H130" s="860"/>
      <c r="I130" s="860"/>
      <c r="J130" s="860"/>
      <c r="K130" s="860"/>
      <c r="L130" s="860"/>
      <c r="M130" s="195"/>
      <c r="N130" s="865">
        <f t="shared" si="74"/>
        <v>45337</v>
      </c>
    </row>
    <row r="131" spans="1:14" s="146" customFormat="1" ht="20.25" hidden="1" customHeight="1" x14ac:dyDescent="0.2">
      <c r="A131" s="1117"/>
      <c r="B131" s="1219"/>
      <c r="C131" s="1219"/>
      <c r="D131" s="1212"/>
      <c r="E131" s="843">
        <f t="shared" ref="E131" si="89">D131+1</f>
        <v>1</v>
      </c>
      <c r="F131" s="843">
        <f t="shared" ref="F131" si="90">D131+6</f>
        <v>6</v>
      </c>
      <c r="G131" s="843">
        <f t="shared" si="81"/>
        <v>11</v>
      </c>
      <c r="H131" s="843">
        <f t="shared" si="79"/>
        <v>12</v>
      </c>
      <c r="I131" s="843">
        <f t="shared" si="80"/>
        <v>14</v>
      </c>
      <c r="J131" s="843">
        <f>D131+15</f>
        <v>15</v>
      </c>
      <c r="K131" s="843">
        <f>D131+16</f>
        <v>16</v>
      </c>
      <c r="L131" s="843">
        <f>D131+17</f>
        <v>17</v>
      </c>
      <c r="M131" s="195"/>
      <c r="N131" s="865">
        <f t="shared" si="74"/>
        <v>45344</v>
      </c>
    </row>
    <row r="132" spans="1:14" s="146" customFormat="1" ht="20.25" hidden="1" customHeight="1" x14ac:dyDescent="0.2">
      <c r="A132" s="1117"/>
      <c r="B132" s="1219"/>
      <c r="C132" s="1219"/>
      <c r="D132" s="1212"/>
      <c r="E132" s="843">
        <f t="shared" ref="E132" si="91">D132+1</f>
        <v>1</v>
      </c>
      <c r="F132" s="843">
        <f t="shared" ref="F132" si="92">D132+6</f>
        <v>6</v>
      </c>
      <c r="G132" s="843">
        <f t="shared" si="81"/>
        <v>11</v>
      </c>
      <c r="H132" s="843">
        <f t="shared" si="79"/>
        <v>12</v>
      </c>
      <c r="I132" s="843">
        <f t="shared" si="80"/>
        <v>14</v>
      </c>
      <c r="J132" s="843">
        <f t="shared" ref="J132:J135" si="93">D132+15</f>
        <v>15</v>
      </c>
      <c r="K132" s="843">
        <f t="shared" ref="K132:K135" si="94">D132+16</f>
        <v>16</v>
      </c>
      <c r="L132" s="843">
        <f t="shared" ref="L132:L135" si="95">D132+17</f>
        <v>17</v>
      </c>
      <c r="M132" s="195"/>
      <c r="N132" s="865">
        <f t="shared" si="74"/>
        <v>45351</v>
      </c>
    </row>
    <row r="133" spans="1:14" s="146" customFormat="1" ht="20.25" hidden="1" customHeight="1" x14ac:dyDescent="0.2">
      <c r="A133" s="1117"/>
      <c r="B133" s="1219"/>
      <c r="C133" s="1219"/>
      <c r="D133" s="1212"/>
      <c r="E133" s="843">
        <f t="shared" ref="E133" si="96">D133+1</f>
        <v>1</v>
      </c>
      <c r="F133" s="1044" t="s">
        <v>494</v>
      </c>
      <c r="G133" s="843">
        <f t="shared" si="81"/>
        <v>11</v>
      </c>
      <c r="H133" s="843">
        <f t="shared" si="79"/>
        <v>12</v>
      </c>
      <c r="I133" s="843">
        <f t="shared" si="80"/>
        <v>14</v>
      </c>
      <c r="J133" s="843">
        <f t="shared" si="93"/>
        <v>15</v>
      </c>
      <c r="K133" s="843">
        <f t="shared" si="94"/>
        <v>16</v>
      </c>
      <c r="L133" s="843">
        <f t="shared" si="95"/>
        <v>17</v>
      </c>
      <c r="M133" s="195"/>
      <c r="N133" s="777">
        <v>45358</v>
      </c>
    </row>
    <row r="134" spans="1:14" s="146" customFormat="1" ht="20.25" hidden="1" customHeight="1" x14ac:dyDescent="0.2">
      <c r="A134" s="1117"/>
      <c r="B134" s="1219"/>
      <c r="C134" s="1219"/>
      <c r="D134" s="1212"/>
      <c r="E134" s="843">
        <f t="shared" ref="E134" si="97">D134+1</f>
        <v>1</v>
      </c>
      <c r="F134" s="843">
        <f t="shared" ref="F134" si="98">D134+6</f>
        <v>6</v>
      </c>
      <c r="G134" s="843">
        <f t="shared" si="81"/>
        <v>11</v>
      </c>
      <c r="H134" s="843">
        <f t="shared" si="79"/>
        <v>12</v>
      </c>
      <c r="I134" s="843">
        <f t="shared" si="80"/>
        <v>14</v>
      </c>
      <c r="J134" s="843">
        <f t="shared" si="93"/>
        <v>15</v>
      </c>
      <c r="K134" s="843">
        <f t="shared" si="94"/>
        <v>16</v>
      </c>
      <c r="L134" s="843">
        <f t="shared" si="95"/>
        <v>17</v>
      </c>
      <c r="M134" s="195"/>
      <c r="N134" s="777">
        <f t="shared" si="74"/>
        <v>45365</v>
      </c>
    </row>
    <row r="135" spans="1:14" s="146" customFormat="1" ht="20.25" hidden="1" customHeight="1" x14ac:dyDescent="0.2">
      <c r="A135" s="1117" t="s">
        <v>1659</v>
      </c>
      <c r="B135" s="1219"/>
      <c r="C135" s="1219"/>
      <c r="D135" s="1212"/>
      <c r="E135" s="843">
        <f t="shared" ref="E135" si="99">D135+1</f>
        <v>1</v>
      </c>
      <c r="F135" s="1044" t="s">
        <v>494</v>
      </c>
      <c r="G135" s="1044" t="s">
        <v>494</v>
      </c>
      <c r="H135" s="843">
        <f t="shared" si="79"/>
        <v>12</v>
      </c>
      <c r="I135" s="843">
        <f t="shared" si="80"/>
        <v>14</v>
      </c>
      <c r="J135" s="843">
        <f t="shared" si="93"/>
        <v>15</v>
      </c>
      <c r="K135" s="843">
        <f t="shared" si="94"/>
        <v>16</v>
      </c>
      <c r="L135" s="843">
        <f t="shared" si="95"/>
        <v>17</v>
      </c>
      <c r="M135" s="195"/>
      <c r="N135" s="777">
        <f t="shared" si="74"/>
        <v>45372</v>
      </c>
    </row>
    <row r="136" spans="1:14" s="146" customFormat="1" ht="20.25" hidden="1" customHeight="1" x14ac:dyDescent="0.2">
      <c r="A136" s="1117"/>
      <c r="B136" s="1219"/>
      <c r="C136" s="1219"/>
      <c r="D136" s="1212"/>
      <c r="E136" s="843">
        <f t="shared" ref="E136" si="100">D136+1</f>
        <v>1</v>
      </c>
      <c r="F136" s="843">
        <f t="shared" ref="F136" si="101">D136+6</f>
        <v>6</v>
      </c>
      <c r="G136" s="843">
        <f t="shared" ref="G136" si="102">D136+11</f>
        <v>11</v>
      </c>
      <c r="H136" s="843">
        <f t="shared" ref="H136:H137" si="103">D136+12</f>
        <v>12</v>
      </c>
      <c r="I136" s="843">
        <f t="shared" ref="I136" si="104">D136+14</f>
        <v>14</v>
      </c>
      <c r="J136" s="843">
        <f t="shared" ref="J136" si="105">D136+15</f>
        <v>15</v>
      </c>
      <c r="K136" s="843">
        <f t="shared" ref="K136" si="106">D136+16</f>
        <v>16</v>
      </c>
      <c r="L136" s="843">
        <f t="shared" ref="L136" si="107">D136+17</f>
        <v>17</v>
      </c>
      <c r="M136" s="195"/>
      <c r="N136" s="777">
        <f t="shared" si="74"/>
        <v>45379</v>
      </c>
    </row>
    <row r="137" spans="1:14" s="146" customFormat="1" ht="20.25" hidden="1" customHeight="1" x14ac:dyDescent="0.2">
      <c r="A137" s="1117"/>
      <c r="B137" s="1219"/>
      <c r="C137" s="1219"/>
      <c r="D137" s="1212"/>
      <c r="E137" s="843">
        <f t="shared" ref="E137:E138" si="108">D137+1</f>
        <v>1</v>
      </c>
      <c r="F137" s="843">
        <f t="shared" ref="F137:F138" si="109">D137+6</f>
        <v>6</v>
      </c>
      <c r="G137" s="843">
        <f t="shared" ref="G137:G138" si="110">D137+11</f>
        <v>11</v>
      </c>
      <c r="H137" s="843">
        <f t="shared" si="103"/>
        <v>12</v>
      </c>
      <c r="I137" s="843">
        <f t="shared" ref="I137:I138" si="111">D137+14</f>
        <v>14</v>
      </c>
      <c r="J137" s="843">
        <f t="shared" ref="J137:J138" si="112">D137+15</f>
        <v>15</v>
      </c>
      <c r="K137" s="843">
        <f t="shared" ref="K137:K138" si="113">D137+16</f>
        <v>16</v>
      </c>
      <c r="L137" s="843">
        <f t="shared" ref="L137:L138" si="114">D137+17</f>
        <v>17</v>
      </c>
      <c r="M137" s="195"/>
      <c r="N137" s="777">
        <f t="shared" si="74"/>
        <v>45386</v>
      </c>
    </row>
    <row r="138" spans="1:14" s="146" customFormat="1" ht="20.25" hidden="1" customHeight="1" x14ac:dyDescent="0.2">
      <c r="A138" s="1117"/>
      <c r="B138" s="1219"/>
      <c r="C138" s="1219"/>
      <c r="D138" s="1212"/>
      <c r="E138" s="843">
        <f t="shared" si="108"/>
        <v>1</v>
      </c>
      <c r="F138" s="843">
        <f t="shared" si="109"/>
        <v>6</v>
      </c>
      <c r="G138" s="843">
        <f t="shared" si="110"/>
        <v>11</v>
      </c>
      <c r="H138" s="843">
        <f t="shared" ref="H138" si="115">D138+12</f>
        <v>12</v>
      </c>
      <c r="I138" s="843">
        <f t="shared" si="111"/>
        <v>14</v>
      </c>
      <c r="J138" s="843">
        <f t="shared" si="112"/>
        <v>15</v>
      </c>
      <c r="K138" s="843">
        <f t="shared" si="113"/>
        <v>16</v>
      </c>
      <c r="L138" s="843">
        <f t="shared" si="114"/>
        <v>17</v>
      </c>
      <c r="M138" s="195"/>
      <c r="N138" s="777">
        <f t="shared" si="74"/>
        <v>45393</v>
      </c>
    </row>
    <row r="139" spans="1:14" s="146" customFormat="1" ht="20.25" hidden="1" customHeight="1" x14ac:dyDescent="0.2">
      <c r="A139" s="1117"/>
      <c r="B139" s="1219"/>
      <c r="C139" s="1219"/>
      <c r="D139" s="1212"/>
      <c r="E139" s="843">
        <f t="shared" ref="E139:E143" si="116">D139+1</f>
        <v>1</v>
      </c>
      <c r="F139" s="843">
        <f t="shared" ref="F139:F142" si="117">D139+6</f>
        <v>6</v>
      </c>
      <c r="G139" s="843">
        <f t="shared" ref="G139:G142" si="118">D139+11</f>
        <v>11</v>
      </c>
      <c r="H139" s="843">
        <f t="shared" ref="H139:H142" si="119">D139+12</f>
        <v>12</v>
      </c>
      <c r="I139" s="843">
        <f t="shared" ref="I139:I143" si="120">D139+14</f>
        <v>14</v>
      </c>
      <c r="J139" s="843">
        <f t="shared" ref="J139:J143" si="121">D139+15</f>
        <v>15</v>
      </c>
      <c r="K139" s="843">
        <f t="shared" ref="K139:K143" si="122">D139+16</f>
        <v>16</v>
      </c>
      <c r="L139" s="843">
        <f t="shared" ref="L139:L143" si="123">D139+17</f>
        <v>17</v>
      </c>
      <c r="M139" s="195"/>
      <c r="N139" s="777">
        <f t="shared" si="74"/>
        <v>45400</v>
      </c>
    </row>
    <row r="140" spans="1:14" s="146" customFormat="1" ht="20.25" hidden="1" customHeight="1" x14ac:dyDescent="0.2">
      <c r="A140" s="1117"/>
      <c r="B140" s="1219"/>
      <c r="C140" s="1219"/>
      <c r="D140" s="1212"/>
      <c r="E140" s="843">
        <f t="shared" si="116"/>
        <v>1</v>
      </c>
      <c r="F140" s="843">
        <f t="shared" si="117"/>
        <v>6</v>
      </c>
      <c r="G140" s="843">
        <f t="shared" si="118"/>
        <v>11</v>
      </c>
      <c r="H140" s="843">
        <f t="shared" si="119"/>
        <v>12</v>
      </c>
      <c r="I140" s="843">
        <f t="shared" si="120"/>
        <v>14</v>
      </c>
      <c r="J140" s="843">
        <f t="shared" si="121"/>
        <v>15</v>
      </c>
      <c r="K140" s="843">
        <f t="shared" si="122"/>
        <v>16</v>
      </c>
      <c r="L140" s="843">
        <f t="shared" si="123"/>
        <v>17</v>
      </c>
      <c r="M140" s="195"/>
      <c r="N140" s="777">
        <f t="shared" si="74"/>
        <v>45407</v>
      </c>
    </row>
    <row r="141" spans="1:14" s="146" customFormat="1" ht="20.25" hidden="1" customHeight="1" x14ac:dyDescent="0.2">
      <c r="A141" s="1117"/>
      <c r="B141" s="1219"/>
      <c r="C141" s="1219"/>
      <c r="D141" s="1212"/>
      <c r="E141" s="843">
        <f t="shared" si="116"/>
        <v>1</v>
      </c>
      <c r="F141" s="1125" t="s">
        <v>494</v>
      </c>
      <c r="G141" s="1125" t="s">
        <v>494</v>
      </c>
      <c r="H141" s="1125" t="s">
        <v>494</v>
      </c>
      <c r="I141" s="1125" t="s">
        <v>494</v>
      </c>
      <c r="J141" s="843">
        <f t="shared" si="121"/>
        <v>15</v>
      </c>
      <c r="K141" s="843">
        <f t="shared" si="122"/>
        <v>16</v>
      </c>
      <c r="L141" s="843">
        <f t="shared" si="123"/>
        <v>17</v>
      </c>
      <c r="M141" s="195"/>
      <c r="N141" s="777">
        <f t="shared" si="74"/>
        <v>45414</v>
      </c>
    </row>
    <row r="142" spans="1:14" s="146" customFormat="1" ht="20.25" hidden="1" customHeight="1" x14ac:dyDescent="0.2">
      <c r="A142" s="1117" t="s">
        <v>1629</v>
      </c>
      <c r="B142" s="1219"/>
      <c r="C142" s="1219"/>
      <c r="D142" s="1212"/>
      <c r="E142" s="843">
        <f t="shared" si="116"/>
        <v>1</v>
      </c>
      <c r="F142" s="843">
        <f t="shared" si="117"/>
        <v>6</v>
      </c>
      <c r="G142" s="843">
        <f t="shared" si="118"/>
        <v>11</v>
      </c>
      <c r="H142" s="843">
        <f t="shared" si="119"/>
        <v>12</v>
      </c>
      <c r="I142" s="843">
        <f t="shared" si="120"/>
        <v>14</v>
      </c>
      <c r="J142" s="843">
        <f t="shared" si="121"/>
        <v>15</v>
      </c>
      <c r="K142" s="843">
        <f t="shared" si="122"/>
        <v>16</v>
      </c>
      <c r="L142" s="843">
        <f t="shared" si="123"/>
        <v>17</v>
      </c>
      <c r="M142" s="195"/>
      <c r="N142" s="777">
        <f>N141+7</f>
        <v>45421</v>
      </c>
    </row>
    <row r="143" spans="1:14" s="146" customFormat="1" ht="20.25" hidden="1" customHeight="1" x14ac:dyDescent="0.2">
      <c r="A143" s="1117" t="s">
        <v>1669</v>
      </c>
      <c r="B143" s="1219"/>
      <c r="C143" s="1219"/>
      <c r="D143" s="1212"/>
      <c r="E143" s="843">
        <f t="shared" si="116"/>
        <v>1</v>
      </c>
      <c r="F143" s="1125" t="s">
        <v>494</v>
      </c>
      <c r="G143" s="1125" t="s">
        <v>494</v>
      </c>
      <c r="H143" s="843">
        <f t="shared" ref="H143:H147" si="124">D143+12</f>
        <v>12</v>
      </c>
      <c r="I143" s="843">
        <f t="shared" si="120"/>
        <v>14</v>
      </c>
      <c r="J143" s="843">
        <f t="shared" si="121"/>
        <v>15</v>
      </c>
      <c r="K143" s="843">
        <f t="shared" si="122"/>
        <v>16</v>
      </c>
      <c r="L143" s="843">
        <f t="shared" si="123"/>
        <v>17</v>
      </c>
      <c r="M143" s="195"/>
      <c r="N143" s="777">
        <f t="shared" si="74"/>
        <v>45428</v>
      </c>
    </row>
    <row r="144" spans="1:14" s="146" customFormat="1" ht="20.25" hidden="1" customHeight="1" x14ac:dyDescent="0.2">
      <c r="A144" s="1117"/>
      <c r="B144" s="1219"/>
      <c r="C144" s="1219"/>
      <c r="D144" s="1212"/>
      <c r="E144" s="843">
        <f t="shared" ref="E144:E148" si="125">D144+1</f>
        <v>1</v>
      </c>
      <c r="F144" s="843">
        <f t="shared" ref="F144:F147" si="126">D144+6</f>
        <v>6</v>
      </c>
      <c r="G144" s="843">
        <f t="shared" ref="G144:G147" si="127">D144+11</f>
        <v>11</v>
      </c>
      <c r="H144" s="843">
        <f t="shared" si="124"/>
        <v>12</v>
      </c>
      <c r="I144" s="843">
        <f t="shared" ref="I144:I148" si="128">D144+14</f>
        <v>14</v>
      </c>
      <c r="J144" s="843">
        <f t="shared" ref="J144:J148" si="129">D144+15</f>
        <v>15</v>
      </c>
      <c r="K144" s="843">
        <f t="shared" ref="K144:K148" si="130">D144+16</f>
        <v>16</v>
      </c>
      <c r="L144" s="843">
        <f t="shared" ref="L144:L148" si="131">D144+17</f>
        <v>17</v>
      </c>
      <c r="M144" s="195"/>
      <c r="N144" s="777">
        <f t="shared" si="74"/>
        <v>45435</v>
      </c>
    </row>
    <row r="145" spans="1:14" s="146" customFormat="1" ht="20.25" hidden="1" customHeight="1" x14ac:dyDescent="0.2">
      <c r="A145" s="1117" t="s">
        <v>1672</v>
      </c>
      <c r="B145" s="1219"/>
      <c r="C145" s="1219"/>
      <c r="D145" s="1212"/>
      <c r="E145" s="843">
        <f t="shared" si="125"/>
        <v>1</v>
      </c>
      <c r="F145" s="843">
        <f t="shared" ref="F145" si="132">D145+6</f>
        <v>6</v>
      </c>
      <c r="G145" s="843">
        <f t="shared" ref="G145" si="133">D145+11</f>
        <v>11</v>
      </c>
      <c r="H145" s="843">
        <f t="shared" si="124"/>
        <v>12</v>
      </c>
      <c r="I145" s="843">
        <f t="shared" si="128"/>
        <v>14</v>
      </c>
      <c r="J145" s="843">
        <f t="shared" si="129"/>
        <v>15</v>
      </c>
      <c r="K145" s="843">
        <f t="shared" si="130"/>
        <v>16</v>
      </c>
      <c r="L145" s="843">
        <f t="shared" si="131"/>
        <v>17</v>
      </c>
      <c r="M145" s="195"/>
      <c r="N145" s="777">
        <f t="shared" si="74"/>
        <v>45442</v>
      </c>
    </row>
    <row r="146" spans="1:14" s="146" customFormat="1" ht="20.25" hidden="1" customHeight="1" x14ac:dyDescent="0.2">
      <c r="A146" s="1117" t="s">
        <v>1721</v>
      </c>
      <c r="B146" s="1219"/>
      <c r="C146" s="1219"/>
      <c r="D146" s="1212"/>
      <c r="E146" s="843">
        <f t="shared" si="125"/>
        <v>1</v>
      </c>
      <c r="F146" s="1125" t="s">
        <v>494</v>
      </c>
      <c r="G146" s="1125" t="s">
        <v>494</v>
      </c>
      <c r="H146" s="1125" t="s">
        <v>494</v>
      </c>
      <c r="I146" s="843">
        <f t="shared" si="128"/>
        <v>14</v>
      </c>
      <c r="J146" s="843">
        <f t="shared" si="129"/>
        <v>15</v>
      </c>
      <c r="K146" s="843">
        <f t="shared" si="130"/>
        <v>16</v>
      </c>
      <c r="L146" s="843">
        <f t="shared" si="131"/>
        <v>17</v>
      </c>
      <c r="M146" s="195"/>
      <c r="N146" s="777">
        <f t="shared" si="74"/>
        <v>45449</v>
      </c>
    </row>
    <row r="147" spans="1:14" s="146" customFormat="1" ht="20.25" hidden="1" customHeight="1" x14ac:dyDescent="0.2">
      <c r="A147" s="1117" t="s">
        <v>1629</v>
      </c>
      <c r="B147" s="1219"/>
      <c r="C147" s="1219"/>
      <c r="D147" s="1212"/>
      <c r="E147" s="843">
        <f t="shared" si="125"/>
        <v>1</v>
      </c>
      <c r="F147" s="843">
        <f t="shared" si="126"/>
        <v>6</v>
      </c>
      <c r="G147" s="843">
        <f t="shared" si="127"/>
        <v>11</v>
      </c>
      <c r="H147" s="843">
        <f t="shared" si="124"/>
        <v>12</v>
      </c>
      <c r="I147" s="843">
        <f t="shared" si="128"/>
        <v>14</v>
      </c>
      <c r="J147" s="843">
        <f t="shared" si="129"/>
        <v>15</v>
      </c>
      <c r="K147" s="843">
        <f t="shared" si="130"/>
        <v>16</v>
      </c>
      <c r="L147" s="843">
        <f t="shared" si="131"/>
        <v>17</v>
      </c>
      <c r="M147" s="195"/>
      <c r="N147" s="777">
        <f>N146+7</f>
        <v>45456</v>
      </c>
    </row>
    <row r="148" spans="1:14" s="146" customFormat="1" ht="20.25" hidden="1" customHeight="1" x14ac:dyDescent="0.2">
      <c r="A148" s="1117" t="s">
        <v>1722</v>
      </c>
      <c r="B148" s="1219"/>
      <c r="C148" s="1219"/>
      <c r="D148" s="1212"/>
      <c r="E148" s="1152">
        <f t="shared" si="125"/>
        <v>1</v>
      </c>
      <c r="F148" s="1153" t="s">
        <v>494</v>
      </c>
      <c r="G148" s="1153" t="s">
        <v>494</v>
      </c>
      <c r="H148" s="1153" t="s">
        <v>494</v>
      </c>
      <c r="I148" s="1152">
        <f t="shared" si="128"/>
        <v>14</v>
      </c>
      <c r="J148" s="1152">
        <f t="shared" si="129"/>
        <v>15</v>
      </c>
      <c r="K148" s="1152">
        <f t="shared" si="130"/>
        <v>16</v>
      </c>
      <c r="L148" s="1152">
        <f t="shared" si="131"/>
        <v>17</v>
      </c>
      <c r="M148" s="195"/>
      <c r="N148" s="777">
        <f t="shared" si="74"/>
        <v>45463</v>
      </c>
    </row>
    <row r="149" spans="1:14" s="146" customFormat="1" ht="20.25" hidden="1" customHeight="1" x14ac:dyDescent="0.2">
      <c r="A149" s="1117" t="s">
        <v>1608</v>
      </c>
      <c r="B149" s="1219"/>
      <c r="C149" s="1219"/>
      <c r="D149" s="1212"/>
      <c r="E149" s="843">
        <f t="shared" ref="E149:E152" si="134">D149+1</f>
        <v>1</v>
      </c>
      <c r="F149" s="843">
        <f t="shared" ref="F149:F152" si="135">D149+6</f>
        <v>6</v>
      </c>
      <c r="G149" s="843">
        <f t="shared" ref="G149:G152" si="136">D149+11</f>
        <v>11</v>
      </c>
      <c r="H149" s="843">
        <f t="shared" ref="H149:H152" si="137">D149+12</f>
        <v>12</v>
      </c>
      <c r="I149" s="916" t="s">
        <v>494</v>
      </c>
      <c r="J149" s="916" t="s">
        <v>494</v>
      </c>
      <c r="K149" s="916" t="s">
        <v>494</v>
      </c>
      <c r="L149" s="916" t="s">
        <v>494</v>
      </c>
      <c r="M149" s="195"/>
      <c r="N149" s="777">
        <f t="shared" si="74"/>
        <v>45470</v>
      </c>
    </row>
    <row r="150" spans="1:14" s="146" customFormat="1" ht="20.25" hidden="1" customHeight="1" x14ac:dyDescent="0.2">
      <c r="A150" s="1117" t="s">
        <v>1636</v>
      </c>
      <c r="B150" s="1219"/>
      <c r="C150" s="1219"/>
      <c r="D150" s="1212"/>
      <c r="E150" s="843">
        <f t="shared" si="134"/>
        <v>1</v>
      </c>
      <c r="F150" s="843">
        <f t="shared" si="135"/>
        <v>6</v>
      </c>
      <c r="G150" s="843">
        <f t="shared" si="136"/>
        <v>11</v>
      </c>
      <c r="H150" s="843">
        <f t="shared" si="137"/>
        <v>12</v>
      </c>
      <c r="I150" s="843">
        <f t="shared" ref="I150:I152" si="138">D150+14</f>
        <v>14</v>
      </c>
      <c r="J150" s="843">
        <f t="shared" ref="J150:J152" si="139">D150+15</f>
        <v>15</v>
      </c>
      <c r="K150" s="843">
        <f t="shared" ref="K150:K152" si="140">D150+16</f>
        <v>16</v>
      </c>
      <c r="L150" s="843">
        <f t="shared" ref="L150:L152" si="141">D150+17</f>
        <v>17</v>
      </c>
      <c r="M150" s="195"/>
      <c r="N150" s="777">
        <f t="shared" si="74"/>
        <v>45477</v>
      </c>
    </row>
    <row r="151" spans="1:14" s="146" customFormat="1" ht="20.25" hidden="1" customHeight="1" x14ac:dyDescent="0.2">
      <c r="A151" s="1117" t="s">
        <v>1274</v>
      </c>
      <c r="B151" s="1219"/>
      <c r="C151" s="1219"/>
      <c r="D151" s="1212"/>
      <c r="E151" s="843">
        <f t="shared" si="134"/>
        <v>1</v>
      </c>
      <c r="F151" s="843">
        <f t="shared" si="135"/>
        <v>6</v>
      </c>
      <c r="G151" s="843">
        <f t="shared" si="136"/>
        <v>11</v>
      </c>
      <c r="H151" s="843">
        <f t="shared" si="137"/>
        <v>12</v>
      </c>
      <c r="I151" s="843">
        <f t="shared" si="138"/>
        <v>14</v>
      </c>
      <c r="J151" s="843">
        <f t="shared" si="139"/>
        <v>15</v>
      </c>
      <c r="K151" s="843">
        <f t="shared" si="140"/>
        <v>16</v>
      </c>
      <c r="L151" s="843">
        <f t="shared" si="141"/>
        <v>17</v>
      </c>
      <c r="M151" s="195"/>
      <c r="N151" s="777">
        <f>N150+7</f>
        <v>45484</v>
      </c>
    </row>
    <row r="152" spans="1:14" s="146" customFormat="1" ht="20.25" hidden="1" customHeight="1" x14ac:dyDescent="0.2">
      <c r="A152" s="1117"/>
      <c r="B152" s="1219"/>
      <c r="C152" s="1219"/>
      <c r="D152" s="1212"/>
      <c r="E152" s="860">
        <f t="shared" si="134"/>
        <v>1</v>
      </c>
      <c r="F152" s="860">
        <f t="shared" si="135"/>
        <v>6</v>
      </c>
      <c r="G152" s="860">
        <f t="shared" si="136"/>
        <v>11</v>
      </c>
      <c r="H152" s="860">
        <f t="shared" si="137"/>
        <v>12</v>
      </c>
      <c r="I152" s="860">
        <f t="shared" si="138"/>
        <v>14</v>
      </c>
      <c r="J152" s="860">
        <f t="shared" si="139"/>
        <v>15</v>
      </c>
      <c r="K152" s="860">
        <f t="shared" si="140"/>
        <v>16</v>
      </c>
      <c r="L152" s="860">
        <f t="shared" si="141"/>
        <v>17</v>
      </c>
      <c r="M152" s="195"/>
      <c r="N152" s="777">
        <f t="shared" si="74"/>
        <v>45491</v>
      </c>
    </row>
    <row r="153" spans="1:14" s="146" customFormat="1" ht="20.25" hidden="1" customHeight="1" x14ac:dyDescent="0.2">
      <c r="A153" s="1117"/>
      <c r="B153" s="1219"/>
      <c r="C153" s="1219"/>
      <c r="D153" s="1212"/>
      <c r="E153" s="860">
        <f t="shared" ref="E153" si="142">D153+1</f>
        <v>1</v>
      </c>
      <c r="F153" s="860">
        <f t="shared" ref="F153" si="143">D153+6</f>
        <v>6</v>
      </c>
      <c r="G153" s="860">
        <f t="shared" ref="G153" si="144">D153+11</f>
        <v>11</v>
      </c>
      <c r="H153" s="860">
        <f t="shared" ref="H153" si="145">D153+12</f>
        <v>12</v>
      </c>
      <c r="I153" s="860">
        <f t="shared" ref="I153" si="146">D153+14</f>
        <v>14</v>
      </c>
      <c r="J153" s="860">
        <f t="shared" ref="J153" si="147">D153+15</f>
        <v>15</v>
      </c>
      <c r="K153" s="860">
        <f t="shared" ref="K153" si="148">D153+16</f>
        <v>16</v>
      </c>
      <c r="L153" s="860">
        <f t="shared" ref="L153" si="149">D153+17</f>
        <v>17</v>
      </c>
      <c r="M153" s="195"/>
      <c r="N153" s="777">
        <f t="shared" si="74"/>
        <v>45498</v>
      </c>
    </row>
    <row r="154" spans="1:14" s="146" customFormat="1" ht="20.25" hidden="1" customHeight="1" x14ac:dyDescent="0.2">
      <c r="A154" s="1117" t="s">
        <v>1608</v>
      </c>
      <c r="B154" s="1219"/>
      <c r="C154" s="1219"/>
      <c r="D154" s="1212"/>
      <c r="E154" s="916" t="s">
        <v>494</v>
      </c>
      <c r="F154" s="843">
        <v>45514</v>
      </c>
      <c r="G154" s="843">
        <f>F154+5</f>
        <v>45519</v>
      </c>
      <c r="H154" s="843">
        <f>G154+1</f>
        <v>45520</v>
      </c>
      <c r="I154" s="843">
        <f>H154+2</f>
        <v>45522</v>
      </c>
      <c r="J154" s="843">
        <f t="shared" ref="J154:L155" si="150">I154+1</f>
        <v>45523</v>
      </c>
      <c r="K154" s="843">
        <f t="shared" si="150"/>
        <v>45524</v>
      </c>
      <c r="L154" s="843">
        <f t="shared" si="150"/>
        <v>45525</v>
      </c>
      <c r="M154" s="195"/>
      <c r="N154" s="777">
        <f t="shared" si="74"/>
        <v>45505</v>
      </c>
    </row>
    <row r="155" spans="1:14" s="146" customFormat="1" ht="20.25" hidden="1" customHeight="1" x14ac:dyDescent="0.2">
      <c r="A155" s="1117" t="s">
        <v>1636</v>
      </c>
      <c r="B155" s="1219"/>
      <c r="C155" s="1219"/>
      <c r="D155" s="1212"/>
      <c r="E155" s="916" t="s">
        <v>494</v>
      </c>
      <c r="F155" s="843">
        <v>45518</v>
      </c>
      <c r="G155" s="843">
        <f>F155+5</f>
        <v>45523</v>
      </c>
      <c r="H155" s="843">
        <f>G155+1</f>
        <v>45524</v>
      </c>
      <c r="I155" s="843">
        <f>H155+2</f>
        <v>45526</v>
      </c>
      <c r="J155" s="843">
        <f t="shared" si="150"/>
        <v>45527</v>
      </c>
      <c r="K155" s="843">
        <f t="shared" si="150"/>
        <v>45528</v>
      </c>
      <c r="L155" s="843">
        <f t="shared" si="150"/>
        <v>45529</v>
      </c>
      <c r="M155" s="195"/>
      <c r="N155" s="777">
        <f t="shared" si="74"/>
        <v>45512</v>
      </c>
    </row>
    <row r="156" spans="1:14" s="146" customFormat="1" ht="20.25" hidden="1" customHeight="1" x14ac:dyDescent="0.2">
      <c r="A156" s="1117" t="s">
        <v>1274</v>
      </c>
      <c r="B156" s="1219"/>
      <c r="C156" s="1219"/>
      <c r="D156" s="1212"/>
      <c r="E156" s="843">
        <f t="shared" ref="E156" si="151">D156+1</f>
        <v>1</v>
      </c>
      <c r="F156" s="843">
        <f t="shared" ref="F156" si="152">D156+6</f>
        <v>6</v>
      </c>
      <c r="G156" s="843">
        <f t="shared" ref="G156" si="153">D156+11</f>
        <v>11</v>
      </c>
      <c r="H156" s="843">
        <f t="shared" ref="H156" si="154">D156+12</f>
        <v>12</v>
      </c>
      <c r="I156" s="843">
        <f t="shared" ref="I156" si="155">D156+14</f>
        <v>14</v>
      </c>
      <c r="J156" s="843">
        <f t="shared" ref="J156" si="156">D156+15</f>
        <v>15</v>
      </c>
      <c r="K156" s="843">
        <f t="shared" ref="K156" si="157">D156+16</f>
        <v>16</v>
      </c>
      <c r="L156" s="843">
        <f t="shared" ref="L156" si="158">D156+17</f>
        <v>17</v>
      </c>
      <c r="M156" s="195"/>
      <c r="N156" s="777">
        <f>N155+7</f>
        <v>45519</v>
      </c>
    </row>
    <row r="157" spans="1:14" s="146" customFormat="1" ht="20.100000000000001" customHeight="1" x14ac:dyDescent="0.2">
      <c r="A157" s="1117"/>
      <c r="B157" s="1219"/>
      <c r="C157" s="1219"/>
      <c r="D157" s="1213"/>
      <c r="E157" s="1163" t="s">
        <v>342</v>
      </c>
      <c r="F157" s="1163" t="s">
        <v>1713</v>
      </c>
      <c r="G157" s="1163" t="s">
        <v>174</v>
      </c>
      <c r="H157" s="1163" t="s">
        <v>228</v>
      </c>
      <c r="I157" s="1163" t="s">
        <v>233</v>
      </c>
      <c r="J157" s="1163" t="s">
        <v>284</v>
      </c>
      <c r="K157" s="1163" t="s">
        <v>317</v>
      </c>
      <c r="L157" s="1163" t="s">
        <v>327</v>
      </c>
      <c r="M157" s="195"/>
      <c r="N157" s="919" t="s">
        <v>668</v>
      </c>
    </row>
    <row r="158" spans="1:14" s="146" customFormat="1" ht="20.25" hidden="1" customHeight="1" x14ac:dyDescent="0.2">
      <c r="A158" s="1117"/>
      <c r="B158" s="1060" t="s">
        <v>1636</v>
      </c>
      <c r="C158" s="1045" t="s">
        <v>1723</v>
      </c>
      <c r="D158" s="1042">
        <v>45530</v>
      </c>
      <c r="E158" s="843">
        <f t="shared" ref="E158" si="159">D158+1</f>
        <v>45531</v>
      </c>
      <c r="F158" s="843">
        <f t="shared" ref="F158" si="160">D158+6</f>
        <v>45536</v>
      </c>
      <c r="G158" s="843">
        <f t="shared" ref="G158" si="161">D158+11</f>
        <v>45541</v>
      </c>
      <c r="H158" s="843">
        <f t="shared" ref="H158" si="162">D158+12</f>
        <v>45542</v>
      </c>
      <c r="I158" s="843">
        <f t="shared" ref="I158" si="163">D158+14</f>
        <v>45544</v>
      </c>
      <c r="J158" s="843">
        <f t="shared" ref="J158" si="164">D158+15</f>
        <v>45545</v>
      </c>
      <c r="K158" s="843">
        <f t="shared" ref="K158" si="165">D158+16</f>
        <v>45546</v>
      </c>
      <c r="L158" s="843">
        <f t="shared" ref="L158" si="166">D158+17</f>
        <v>45547</v>
      </c>
      <c r="M158" s="195"/>
      <c r="N158" s="777">
        <f>N156+7</f>
        <v>45526</v>
      </c>
    </row>
    <row r="159" spans="1:14" s="146" customFormat="1" ht="20.25" hidden="1" customHeight="1" x14ac:dyDescent="0.2">
      <c r="A159" s="1117"/>
      <c r="B159" s="1060" t="s">
        <v>1692</v>
      </c>
      <c r="C159" s="1045" t="s">
        <v>1724</v>
      </c>
      <c r="D159" s="1042">
        <v>45538</v>
      </c>
      <c r="E159" s="843">
        <f t="shared" ref="E159" si="167">D159+1</f>
        <v>45539</v>
      </c>
      <c r="F159" s="843">
        <f t="shared" ref="F159:F163" si="168">D159+6</f>
        <v>45544</v>
      </c>
      <c r="G159" s="843">
        <f t="shared" ref="G159" si="169">D159+11</f>
        <v>45549</v>
      </c>
      <c r="H159" s="843">
        <f t="shared" ref="H159" si="170">D159+12</f>
        <v>45550</v>
      </c>
      <c r="I159" s="843">
        <f t="shared" ref="I159" si="171">D159+14</f>
        <v>45552</v>
      </c>
      <c r="J159" s="843">
        <f t="shared" ref="J159" si="172">D159+15</f>
        <v>45553</v>
      </c>
      <c r="K159" s="843">
        <f t="shared" ref="K159" si="173">D159+16</f>
        <v>45554</v>
      </c>
      <c r="L159" s="843">
        <f t="shared" ref="L159" si="174">D159+17</f>
        <v>45555</v>
      </c>
      <c r="M159" s="195"/>
      <c r="N159" s="777">
        <f>N158+7</f>
        <v>45533</v>
      </c>
    </row>
    <row r="160" spans="1:14" s="146" customFormat="1" ht="20.25" hidden="1" customHeight="1" x14ac:dyDescent="0.2">
      <c r="A160" s="1117" t="s">
        <v>1608</v>
      </c>
      <c r="B160" s="1060" t="s">
        <v>1274</v>
      </c>
      <c r="C160" s="1045" t="s">
        <v>1725</v>
      </c>
      <c r="D160" s="1045">
        <v>45553</v>
      </c>
      <c r="E160" s="843">
        <f t="shared" ref="E160" si="175">D160+1</f>
        <v>45554</v>
      </c>
      <c r="F160" s="843">
        <f t="shared" si="168"/>
        <v>45559</v>
      </c>
      <c r="G160" s="843">
        <f>F160+5</f>
        <v>45564</v>
      </c>
      <c r="H160" s="843">
        <f>G160+1</f>
        <v>45565</v>
      </c>
      <c r="I160" s="1125" t="s">
        <v>494</v>
      </c>
      <c r="J160" s="1125" t="s">
        <v>494</v>
      </c>
      <c r="K160" s="1125" t="s">
        <v>494</v>
      </c>
      <c r="L160" s="843">
        <f>D160+17</f>
        <v>45570</v>
      </c>
      <c r="M160" s="195"/>
      <c r="N160" s="777">
        <f t="shared" ref="N160:N161" si="176">N159+7</f>
        <v>45540</v>
      </c>
    </row>
    <row r="161" spans="1:14" s="146" customFormat="1" ht="20.25" hidden="1" customHeight="1" x14ac:dyDescent="0.2">
      <c r="A161" s="1117" t="s">
        <v>1636</v>
      </c>
      <c r="B161" s="1060" t="s">
        <v>1608</v>
      </c>
      <c r="C161" s="1045" t="s">
        <v>1726</v>
      </c>
      <c r="D161" s="1042">
        <v>45552</v>
      </c>
      <c r="E161" s="843">
        <f t="shared" ref="E161:E165" si="177">D161+1</f>
        <v>45553</v>
      </c>
      <c r="F161" s="1125" t="s">
        <v>494</v>
      </c>
      <c r="G161" s="1125" t="s">
        <v>494</v>
      </c>
      <c r="H161" s="843">
        <f t="shared" ref="H161:H164" si="178">D161+12</f>
        <v>45564</v>
      </c>
      <c r="I161" s="843">
        <f t="shared" ref="I161:I164" si="179">D161+14</f>
        <v>45566</v>
      </c>
      <c r="J161" s="843">
        <f t="shared" ref="J161:J164" si="180">D161+15</f>
        <v>45567</v>
      </c>
      <c r="K161" s="843">
        <f t="shared" ref="K161:K164" si="181">D161+16</f>
        <v>45568</v>
      </c>
      <c r="L161" s="843">
        <f t="shared" ref="L161:L168" si="182">D161+17</f>
        <v>45569</v>
      </c>
      <c r="M161" s="195"/>
      <c r="N161" s="777">
        <f t="shared" si="176"/>
        <v>45547</v>
      </c>
    </row>
    <row r="162" spans="1:14" s="146" customFormat="1" ht="20.25" hidden="1" customHeight="1" x14ac:dyDescent="0.2">
      <c r="A162" s="1117" t="s">
        <v>1274</v>
      </c>
      <c r="B162" s="1060" t="s">
        <v>1688</v>
      </c>
      <c r="C162" s="1045" t="s">
        <v>1727</v>
      </c>
      <c r="D162" s="1042">
        <v>45562</v>
      </c>
      <c r="E162" s="843">
        <f t="shared" si="177"/>
        <v>45563</v>
      </c>
      <c r="F162" s="1208" t="s">
        <v>494</v>
      </c>
      <c r="G162" s="1209"/>
      <c r="H162" s="1210"/>
      <c r="I162" s="843">
        <f t="shared" si="179"/>
        <v>45576</v>
      </c>
      <c r="J162" s="843">
        <f t="shared" si="180"/>
        <v>45577</v>
      </c>
      <c r="K162" s="843">
        <f t="shared" si="181"/>
        <v>45578</v>
      </c>
      <c r="L162" s="843">
        <f t="shared" si="182"/>
        <v>45579</v>
      </c>
      <c r="M162" s="195"/>
      <c r="N162" s="777">
        <f>N161+7</f>
        <v>45554</v>
      </c>
    </row>
    <row r="163" spans="1:14" s="146" customFormat="1" ht="20.25" hidden="1" customHeight="1" x14ac:dyDescent="0.2">
      <c r="A163" s="1117"/>
      <c r="B163" s="1060" t="s">
        <v>1636</v>
      </c>
      <c r="C163" s="1045" t="s">
        <v>1728</v>
      </c>
      <c r="D163" s="1042">
        <v>45565</v>
      </c>
      <c r="E163" s="1125" t="s">
        <v>494</v>
      </c>
      <c r="F163" s="843">
        <f t="shared" si="168"/>
        <v>45571</v>
      </c>
      <c r="G163" s="843">
        <f t="shared" ref="G163:G164" si="183">D163+11</f>
        <v>45576</v>
      </c>
      <c r="H163" s="843">
        <f t="shared" si="178"/>
        <v>45577</v>
      </c>
      <c r="I163" s="843">
        <f t="shared" si="179"/>
        <v>45579</v>
      </c>
      <c r="J163" s="843">
        <f t="shared" si="180"/>
        <v>45580</v>
      </c>
      <c r="K163" s="843">
        <f t="shared" si="181"/>
        <v>45581</v>
      </c>
      <c r="L163" s="843">
        <f t="shared" si="182"/>
        <v>45582</v>
      </c>
      <c r="M163" s="195"/>
      <c r="N163" s="777">
        <f>N162+7</f>
        <v>45561</v>
      </c>
    </row>
    <row r="164" spans="1:14" s="146" customFormat="1" ht="20.25" hidden="1" customHeight="1" x14ac:dyDescent="0.2">
      <c r="A164" s="1117"/>
      <c r="B164" s="1060" t="s">
        <v>1692</v>
      </c>
      <c r="C164" s="1045" t="s">
        <v>1729</v>
      </c>
      <c r="D164" s="1042">
        <v>45573</v>
      </c>
      <c r="E164" s="843">
        <f t="shared" si="177"/>
        <v>45574</v>
      </c>
      <c r="F164" s="843">
        <f t="shared" ref="F164:F168" si="184">D164+6</f>
        <v>45579</v>
      </c>
      <c r="G164" s="843">
        <f t="shared" si="183"/>
        <v>45584</v>
      </c>
      <c r="H164" s="843">
        <f t="shared" si="178"/>
        <v>45585</v>
      </c>
      <c r="I164" s="843">
        <f t="shared" si="179"/>
        <v>45587</v>
      </c>
      <c r="J164" s="843">
        <f t="shared" si="180"/>
        <v>45588</v>
      </c>
      <c r="K164" s="843">
        <f t="shared" si="181"/>
        <v>45589</v>
      </c>
      <c r="L164" s="843">
        <f t="shared" si="182"/>
        <v>45590</v>
      </c>
      <c r="M164" s="195"/>
      <c r="N164" s="777">
        <f>N163+7</f>
        <v>45568</v>
      </c>
    </row>
    <row r="165" spans="1:14" s="146" customFormat="1" ht="20.25" hidden="1" customHeight="1" x14ac:dyDescent="0.2">
      <c r="A165" s="1117"/>
      <c r="B165" s="1060" t="s">
        <v>1274</v>
      </c>
      <c r="C165" s="1045" t="s">
        <v>1730</v>
      </c>
      <c r="D165" s="1042">
        <v>45577</v>
      </c>
      <c r="E165" s="843">
        <f t="shared" si="177"/>
        <v>45578</v>
      </c>
      <c r="F165" s="843">
        <f t="shared" si="184"/>
        <v>45583</v>
      </c>
      <c r="G165" s="843">
        <f t="shared" ref="G165" si="185">D165+11</f>
        <v>45588</v>
      </c>
      <c r="H165" s="843">
        <f t="shared" ref="H165" si="186">D165+12</f>
        <v>45589</v>
      </c>
      <c r="I165" s="843">
        <f t="shared" ref="I165" si="187">D165+14</f>
        <v>45591</v>
      </c>
      <c r="J165" s="843">
        <f t="shared" ref="J165" si="188">D165+15</f>
        <v>45592</v>
      </c>
      <c r="K165" s="843">
        <f t="shared" ref="K165" si="189">D165+16</f>
        <v>45593</v>
      </c>
      <c r="L165" s="843">
        <f t="shared" si="182"/>
        <v>45594</v>
      </c>
      <c r="M165" s="195"/>
      <c r="N165" s="777">
        <f t="shared" ref="N165:N166" si="190">N164+7</f>
        <v>45575</v>
      </c>
    </row>
    <row r="166" spans="1:14" s="146" customFormat="1" ht="20.25" customHeight="1" x14ac:dyDescent="0.2">
      <c r="A166" s="1117"/>
      <c r="B166" s="1060" t="s">
        <v>1608</v>
      </c>
      <c r="C166" s="1045" t="s">
        <v>1731</v>
      </c>
      <c r="D166" s="1042">
        <v>45585</v>
      </c>
      <c r="E166" s="843">
        <f t="shared" ref="E166:E170" si="191">D166+1</f>
        <v>45586</v>
      </c>
      <c r="F166" s="843">
        <f t="shared" si="184"/>
        <v>45591</v>
      </c>
      <c r="G166" s="843">
        <f t="shared" ref="G166:G170" si="192">D166+11</f>
        <v>45596</v>
      </c>
      <c r="H166" s="843">
        <f t="shared" ref="H166:H170" si="193">D166+12</f>
        <v>45597</v>
      </c>
      <c r="I166" s="843">
        <f t="shared" ref="I166:I170" si="194">D166+14</f>
        <v>45599</v>
      </c>
      <c r="J166" s="843">
        <f t="shared" ref="J166:J170" si="195">D166+15</f>
        <v>45600</v>
      </c>
      <c r="K166" s="843">
        <f t="shared" ref="K166:K170" si="196">D166+16</f>
        <v>45601</v>
      </c>
      <c r="L166" s="843">
        <f t="shared" si="182"/>
        <v>45602</v>
      </c>
      <c r="M166" s="195"/>
      <c r="N166" s="777">
        <f t="shared" si="190"/>
        <v>45582</v>
      </c>
    </row>
    <row r="167" spans="1:14" s="146" customFormat="1" ht="20.25" customHeight="1" x14ac:dyDescent="0.2">
      <c r="A167" s="1117"/>
      <c r="B167" s="1060" t="s">
        <v>1688</v>
      </c>
      <c r="C167" s="1045" t="s">
        <v>1732</v>
      </c>
      <c r="D167" s="1042">
        <v>45589</v>
      </c>
      <c r="E167" s="843">
        <f t="shared" si="191"/>
        <v>45590</v>
      </c>
      <c r="F167" s="843">
        <f t="shared" si="184"/>
        <v>45595</v>
      </c>
      <c r="G167" s="843">
        <f t="shared" si="192"/>
        <v>45600</v>
      </c>
      <c r="H167" s="843">
        <f t="shared" si="193"/>
        <v>45601</v>
      </c>
      <c r="I167" s="843">
        <f t="shared" si="194"/>
        <v>45603</v>
      </c>
      <c r="J167" s="843">
        <f t="shared" si="195"/>
        <v>45604</v>
      </c>
      <c r="K167" s="843">
        <f t="shared" si="196"/>
        <v>45605</v>
      </c>
      <c r="L167" s="843">
        <f t="shared" si="182"/>
        <v>45606</v>
      </c>
      <c r="M167" s="195"/>
      <c r="N167" s="777">
        <f>N166+7</f>
        <v>45589</v>
      </c>
    </row>
    <row r="168" spans="1:14" s="146" customFormat="1" ht="20.25" customHeight="1" x14ac:dyDescent="0.2">
      <c r="A168" s="1117"/>
      <c r="B168" s="1060" t="s">
        <v>1636</v>
      </c>
      <c r="C168" s="1045" t="s">
        <v>1733</v>
      </c>
      <c r="D168" s="1042">
        <v>45596</v>
      </c>
      <c r="E168" s="843">
        <f t="shared" si="191"/>
        <v>45597</v>
      </c>
      <c r="F168" s="843">
        <f t="shared" si="184"/>
        <v>45602</v>
      </c>
      <c r="G168" s="843">
        <f t="shared" si="192"/>
        <v>45607</v>
      </c>
      <c r="H168" s="843">
        <f t="shared" si="193"/>
        <v>45608</v>
      </c>
      <c r="I168" s="843">
        <f t="shared" si="194"/>
        <v>45610</v>
      </c>
      <c r="J168" s="843">
        <f t="shared" si="195"/>
        <v>45611</v>
      </c>
      <c r="K168" s="843">
        <f t="shared" si="196"/>
        <v>45612</v>
      </c>
      <c r="L168" s="843">
        <f t="shared" si="182"/>
        <v>45613</v>
      </c>
      <c r="M168" s="195"/>
      <c r="N168" s="777">
        <f>N167+7</f>
        <v>45596</v>
      </c>
    </row>
    <row r="169" spans="1:14" s="146" customFormat="1" ht="20.25" customHeight="1" x14ac:dyDescent="0.2">
      <c r="A169" s="1117"/>
      <c r="B169" s="1060" t="s">
        <v>1692</v>
      </c>
      <c r="C169" s="1045" t="s">
        <v>1734</v>
      </c>
      <c r="D169" s="1042">
        <v>45605</v>
      </c>
      <c r="E169" s="843">
        <f t="shared" si="191"/>
        <v>45606</v>
      </c>
      <c r="F169" s="843">
        <f t="shared" ref="F169:F172" si="197">D169+6</f>
        <v>45611</v>
      </c>
      <c r="G169" s="843">
        <f t="shared" si="192"/>
        <v>45616</v>
      </c>
      <c r="H169" s="843">
        <f t="shared" si="193"/>
        <v>45617</v>
      </c>
      <c r="I169" s="843">
        <f t="shared" si="194"/>
        <v>45619</v>
      </c>
      <c r="J169" s="843">
        <f t="shared" si="195"/>
        <v>45620</v>
      </c>
      <c r="K169" s="843">
        <f t="shared" si="196"/>
        <v>45621</v>
      </c>
      <c r="L169" s="843">
        <f t="shared" ref="L169:L172" si="198">D169+17</f>
        <v>45622</v>
      </c>
      <c r="M169" s="195"/>
      <c r="N169" s="777">
        <f>N168+7</f>
        <v>45603</v>
      </c>
    </row>
    <row r="170" spans="1:14" s="146" customFormat="1" ht="20.25" customHeight="1" x14ac:dyDescent="0.2">
      <c r="A170" s="1117"/>
      <c r="B170" s="1060" t="s">
        <v>1274</v>
      </c>
      <c r="C170" s="1045" t="s">
        <v>1735</v>
      </c>
      <c r="D170" s="1042">
        <v>45610</v>
      </c>
      <c r="E170" s="843">
        <f t="shared" si="191"/>
        <v>45611</v>
      </c>
      <c r="F170" s="843">
        <f t="shared" si="197"/>
        <v>45616</v>
      </c>
      <c r="G170" s="843">
        <f t="shared" si="192"/>
        <v>45621</v>
      </c>
      <c r="H170" s="843">
        <f t="shared" si="193"/>
        <v>45622</v>
      </c>
      <c r="I170" s="843">
        <f t="shared" si="194"/>
        <v>45624</v>
      </c>
      <c r="J170" s="843">
        <f t="shared" si="195"/>
        <v>45625</v>
      </c>
      <c r="K170" s="843">
        <f t="shared" si="196"/>
        <v>45626</v>
      </c>
      <c r="L170" s="843">
        <f t="shared" si="198"/>
        <v>45627</v>
      </c>
      <c r="M170" s="195"/>
      <c r="N170" s="777">
        <f t="shared" ref="N170:N171" si="199">N169+7</f>
        <v>45610</v>
      </c>
    </row>
    <row r="171" spans="1:14" s="146" customFormat="1" ht="20.25" customHeight="1" x14ac:dyDescent="0.2">
      <c r="A171" s="1117"/>
      <c r="B171" s="1060" t="s">
        <v>1608</v>
      </c>
      <c r="C171" s="1045" t="s">
        <v>1736</v>
      </c>
      <c r="D171" s="1042">
        <v>45617</v>
      </c>
      <c r="E171" s="843">
        <f t="shared" ref="E171:E172" si="200">D171+1</f>
        <v>45618</v>
      </c>
      <c r="F171" s="843">
        <f t="shared" si="197"/>
        <v>45623</v>
      </c>
      <c r="G171" s="843">
        <f t="shared" ref="G171:G172" si="201">D171+11</f>
        <v>45628</v>
      </c>
      <c r="H171" s="843">
        <f t="shared" ref="H171:H172" si="202">D171+12</f>
        <v>45629</v>
      </c>
      <c r="I171" s="843">
        <f t="shared" ref="I171:I172" si="203">D171+14</f>
        <v>45631</v>
      </c>
      <c r="J171" s="843">
        <f t="shared" ref="J171:J172" si="204">D171+15</f>
        <v>45632</v>
      </c>
      <c r="K171" s="843">
        <f t="shared" ref="K171:K172" si="205">D171+16</f>
        <v>45633</v>
      </c>
      <c r="L171" s="843">
        <f t="shared" si="198"/>
        <v>45634</v>
      </c>
      <c r="M171" s="195"/>
      <c r="N171" s="777">
        <f t="shared" si="199"/>
        <v>45617</v>
      </c>
    </row>
    <row r="172" spans="1:14" s="146" customFormat="1" ht="20.25" customHeight="1" x14ac:dyDescent="0.2">
      <c r="A172" s="1117"/>
      <c r="B172" s="1060" t="s">
        <v>1688</v>
      </c>
      <c r="C172" s="1045" t="s">
        <v>1737</v>
      </c>
      <c r="D172" s="1042">
        <v>45624</v>
      </c>
      <c r="E172" s="843">
        <f t="shared" si="200"/>
        <v>45625</v>
      </c>
      <c r="F172" s="843">
        <f t="shared" si="197"/>
        <v>45630</v>
      </c>
      <c r="G172" s="843">
        <f t="shared" si="201"/>
        <v>45635</v>
      </c>
      <c r="H172" s="843">
        <f t="shared" si="202"/>
        <v>45636</v>
      </c>
      <c r="I172" s="843">
        <f t="shared" si="203"/>
        <v>45638</v>
      </c>
      <c r="J172" s="843">
        <f t="shared" si="204"/>
        <v>45639</v>
      </c>
      <c r="K172" s="843">
        <f t="shared" si="205"/>
        <v>45640</v>
      </c>
      <c r="L172" s="843">
        <f t="shared" si="198"/>
        <v>45641</v>
      </c>
      <c r="M172" s="195"/>
      <c r="N172" s="777">
        <f>N171+7</f>
        <v>45624</v>
      </c>
    </row>
    <row r="173" spans="1:14" s="146" customFormat="1" ht="18" customHeight="1" x14ac:dyDescent="0.2">
      <c r="A173" s="1117"/>
      <c r="B173" s="147" t="s">
        <v>829</v>
      </c>
      <c r="C173" s="821"/>
      <c r="D173" s="821"/>
      <c r="E173" s="821"/>
      <c r="F173" s="821"/>
      <c r="G173" s="821"/>
      <c r="H173" s="821"/>
      <c r="I173" s="435"/>
      <c r="J173" s="821"/>
      <c r="K173" s="821"/>
      <c r="L173" s="840"/>
      <c r="M173" s="787"/>
      <c r="N173" s="193"/>
    </row>
    <row r="174" spans="1:14" s="146" customFormat="1" ht="18" customHeight="1" x14ac:dyDescent="0.2">
      <c r="A174" s="1117"/>
      <c r="B174" s="1037" t="s">
        <v>1738</v>
      </c>
      <c r="C174" s="9"/>
      <c r="D174" s="9"/>
      <c r="E174" s="9"/>
      <c r="F174" s="9"/>
      <c r="G174" s="9"/>
      <c r="H174" s="9"/>
      <c r="I174" s="653"/>
      <c r="J174" s="9"/>
      <c r="K174" s="9"/>
      <c r="L174" s="652"/>
      <c r="M174" s="448"/>
      <c r="N174" s="159"/>
    </row>
    <row r="175" spans="1:14" s="159" customFormat="1" ht="18" customHeight="1" x14ac:dyDescent="0.2">
      <c r="A175" s="1117"/>
      <c r="B175" s="192"/>
      <c r="C175" s="193"/>
      <c r="D175" s="193"/>
      <c r="E175" s="194"/>
      <c r="F175" s="195"/>
      <c r="G175" s="195"/>
      <c r="H175" s="193"/>
      <c r="I175" s="193"/>
      <c r="J175" s="195"/>
      <c r="K175" s="195"/>
      <c r="L175" s="195"/>
      <c r="M175" s="331"/>
      <c r="N175" s="196"/>
    </row>
    <row r="176" spans="1:14" s="159" customFormat="1" ht="18" customHeight="1" thickBot="1" x14ac:dyDescent="0.25">
      <c r="A176" s="1117"/>
      <c r="B176" s="197"/>
      <c r="C176" s="193"/>
      <c r="D176" s="198"/>
      <c r="E176" s="199"/>
      <c r="F176" s="197"/>
      <c r="G176" s="193"/>
      <c r="H176" s="198"/>
      <c r="I176" s="193"/>
      <c r="J176" s="197"/>
      <c r="K176" s="193"/>
      <c r="L176" s="198"/>
      <c r="M176" s="331"/>
      <c r="N176" s="196"/>
    </row>
    <row r="177" spans="1:14" s="147" customFormat="1" ht="18.75" customHeight="1" x14ac:dyDescent="0.2">
      <c r="A177" s="898"/>
      <c r="B177" s="790"/>
      <c r="C177" s="791"/>
      <c r="D177" s="792"/>
      <c r="E177" s="793"/>
      <c r="F177" s="794"/>
      <c r="G177" s="795"/>
      <c r="H177" s="796"/>
      <c r="I177" s="771"/>
      <c r="J177" s="145"/>
      <c r="K177" s="145"/>
      <c r="L177" s="145"/>
      <c r="M177" s="145"/>
      <c r="N177" s="145"/>
    </row>
    <row r="178" spans="1:14" s="147" customFormat="1" ht="18.75" customHeight="1" x14ac:dyDescent="0.2">
      <c r="A178" s="898"/>
      <c r="B178" s="797" t="s">
        <v>535</v>
      </c>
      <c r="C178" s="145"/>
      <c r="D178" s="147" t="s">
        <v>536</v>
      </c>
      <c r="G178" s="147" t="s">
        <v>537</v>
      </c>
      <c r="H178" s="798"/>
      <c r="J178" s="145"/>
      <c r="K178" s="145"/>
      <c r="L178" s="145"/>
      <c r="M178" s="145"/>
    </row>
    <row r="179" spans="1:14" s="147" customFormat="1" ht="18.75" customHeight="1" x14ac:dyDescent="0.2">
      <c r="A179" s="898"/>
      <c r="B179" s="799" t="s">
        <v>538</v>
      </c>
      <c r="C179" s="800" t="s">
        <v>539</v>
      </c>
      <c r="D179" s="133" t="s">
        <v>540</v>
      </c>
      <c r="F179" s="800" t="s">
        <v>541</v>
      </c>
      <c r="G179" s="145" t="s">
        <v>542</v>
      </c>
      <c r="H179" s="801" t="s">
        <v>543</v>
      </c>
      <c r="J179" s="145"/>
      <c r="K179" s="145"/>
      <c r="L179" s="145"/>
      <c r="M179" s="145"/>
    </row>
    <row r="180" spans="1:14" s="147" customFormat="1" ht="18.75" customHeight="1" x14ac:dyDescent="0.2">
      <c r="A180" s="898"/>
      <c r="B180" s="799" t="s">
        <v>544</v>
      </c>
      <c r="C180" s="800" t="s">
        <v>545</v>
      </c>
      <c r="D180" s="133" t="s">
        <v>546</v>
      </c>
      <c r="E180" s="148" t="s">
        <v>547</v>
      </c>
      <c r="F180" s="804" t="s">
        <v>548</v>
      </c>
      <c r="G180" s="145" t="s">
        <v>549</v>
      </c>
      <c r="H180" s="801" t="s">
        <v>550</v>
      </c>
      <c r="J180" s="145"/>
      <c r="K180" s="145"/>
      <c r="L180" s="145"/>
      <c r="M180" s="145"/>
    </row>
    <row r="181" spans="1:14" s="147" customFormat="1" ht="18.75" customHeight="1" x14ac:dyDescent="0.2">
      <c r="A181" s="898"/>
      <c r="B181" s="802" t="s">
        <v>551</v>
      </c>
      <c r="C181" s="803" t="s">
        <v>552</v>
      </c>
      <c r="D181" s="133" t="s">
        <v>553</v>
      </c>
      <c r="E181" s="148" t="s">
        <v>554</v>
      </c>
      <c r="F181" s="804" t="s">
        <v>555</v>
      </c>
      <c r="G181" s="603" t="s">
        <v>556</v>
      </c>
      <c r="H181" s="805" t="s">
        <v>557</v>
      </c>
      <c r="J181" s="145"/>
      <c r="K181" s="145"/>
      <c r="L181" s="145"/>
      <c r="M181" s="145"/>
    </row>
    <row r="182" spans="1:14" s="147" customFormat="1" ht="18.75" customHeight="1" x14ac:dyDescent="0.2">
      <c r="A182" s="898"/>
      <c r="B182" s="802" t="s">
        <v>558</v>
      </c>
      <c r="C182" s="803" t="s">
        <v>559</v>
      </c>
      <c r="D182" s="133" t="s">
        <v>560</v>
      </c>
      <c r="E182" s="148" t="s">
        <v>561</v>
      </c>
      <c r="F182" s="804" t="s">
        <v>562</v>
      </c>
      <c r="G182" s="603" t="s">
        <v>563</v>
      </c>
      <c r="H182" s="805" t="s">
        <v>564</v>
      </c>
      <c r="J182" s="145"/>
      <c r="K182" s="145"/>
      <c r="L182" s="145"/>
      <c r="M182" s="145"/>
    </row>
    <row r="183" spans="1:14" s="147" customFormat="1" ht="18.75" customHeight="1" x14ac:dyDescent="0.2">
      <c r="A183" s="898"/>
      <c r="B183" s="802" t="s">
        <v>565</v>
      </c>
      <c r="C183" s="803" t="s">
        <v>566</v>
      </c>
      <c r="D183" s="133" t="s">
        <v>567</v>
      </c>
      <c r="E183" s="148" t="s">
        <v>568</v>
      </c>
      <c r="F183" s="804" t="s">
        <v>569</v>
      </c>
      <c r="G183" s="603" t="s">
        <v>570</v>
      </c>
      <c r="H183" s="805" t="s">
        <v>571</v>
      </c>
      <c r="J183" s="145"/>
      <c r="K183" s="145"/>
      <c r="L183" s="145"/>
      <c r="M183" s="145"/>
    </row>
    <row r="184" spans="1:14" s="147" customFormat="1" ht="18.75" customHeight="1" x14ac:dyDescent="0.2">
      <c r="A184" s="898"/>
      <c r="B184" s="802" t="s">
        <v>572</v>
      </c>
      <c r="C184" s="803" t="s">
        <v>573</v>
      </c>
      <c r="D184" s="133" t="s">
        <v>574</v>
      </c>
      <c r="E184" s="148" t="s">
        <v>575</v>
      </c>
      <c r="F184" s="804" t="s">
        <v>576</v>
      </c>
      <c r="G184" s="603" t="s">
        <v>577</v>
      </c>
      <c r="H184" s="805" t="s">
        <v>578</v>
      </c>
      <c r="J184" s="145"/>
      <c r="K184" s="145"/>
      <c r="L184" s="145"/>
      <c r="M184" s="145"/>
    </row>
    <row r="185" spans="1:14" s="147" customFormat="1" ht="18.75" customHeight="1" x14ac:dyDescent="0.2">
      <c r="A185" s="898"/>
      <c r="B185" s="802" t="s">
        <v>579</v>
      </c>
      <c r="C185" s="803" t="s">
        <v>580</v>
      </c>
      <c r="D185" s="133" t="s">
        <v>581</v>
      </c>
      <c r="E185" s="148" t="s">
        <v>582</v>
      </c>
      <c r="F185" s="758" t="s">
        <v>583</v>
      </c>
      <c r="G185" s="603" t="s">
        <v>584</v>
      </c>
      <c r="H185" s="806" t="s">
        <v>585</v>
      </c>
      <c r="J185" s="145"/>
      <c r="K185" s="145"/>
      <c r="L185" s="145"/>
      <c r="M185" s="145"/>
    </row>
    <row r="186" spans="1:14" s="147" customFormat="1" ht="18.75" customHeight="1" x14ac:dyDescent="0.2">
      <c r="B186" s="802" t="s">
        <v>586</v>
      </c>
      <c r="C186" s="803" t="s">
        <v>587</v>
      </c>
      <c r="D186" s="133"/>
      <c r="E186" s="145"/>
      <c r="F186" s="603"/>
      <c r="H186" s="807"/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9">
    <mergeCell ref="F162:H162"/>
    <mergeCell ref="D91:D157"/>
    <mergeCell ref="B2:G2"/>
    <mergeCell ref="B4:G4"/>
    <mergeCell ref="B5:G5"/>
    <mergeCell ref="B88:G88"/>
    <mergeCell ref="D7:D8"/>
    <mergeCell ref="B7:C7"/>
    <mergeCell ref="B91:C157"/>
  </mergeCells>
  <phoneticPr fontId="81" type="noConversion"/>
  <hyperlinks>
    <hyperlink ref="I2" location="HOME!Print_Area" display="HOME" xr:uid="{AE82298C-3330-4150-AB40-079BCC1CB536}"/>
    <hyperlink ref="H179" r:id="rId14" xr:uid="{9C0DC31D-6CCA-4CE6-9CFC-564BA67065EB}"/>
    <hyperlink ref="C179" r:id="rId15" xr:uid="{57FB66A0-E1DD-4677-B2F3-11324DAD4693}"/>
    <hyperlink ref="H184" r:id="rId16" xr:uid="{324A6607-737D-4741-B335-E69ECBF5E49F}"/>
    <hyperlink ref="H183" r:id="rId17" xr:uid="{61222FBC-4F2D-4D0B-B030-7D34992A84D6}"/>
    <hyperlink ref="C183" r:id="rId18" xr:uid="{244939CF-5B21-4137-8E3C-56EA98EA29AA}"/>
    <hyperlink ref="C184" r:id="rId19" xr:uid="{00DCBBF1-1EAF-4491-AC67-F9E7893E07C9}"/>
    <hyperlink ref="C181" r:id="rId20" xr:uid="{A9C08267-E856-4302-852B-779E39D56ED3}"/>
    <hyperlink ref="C180" r:id="rId21" xr:uid="{4DAE1D5F-D87B-4E10-B5C9-62F69233BF3F}"/>
    <hyperlink ref="C186" r:id="rId22" xr:uid="{D6D18F51-F4FE-4AF0-8961-86D6FCB07F99}"/>
    <hyperlink ref="H182" r:id="rId23" xr:uid="{79CC1BE6-69CD-4073-A644-9F9D03BD4204}"/>
    <hyperlink ref="H185" r:id="rId24" xr:uid="{806BBAF9-3EFF-42DA-82DA-B4B406DAE2D1}"/>
    <hyperlink ref="C182" r:id="rId25" xr:uid="{1DCB74A9-A3B3-4EF0-9297-5EBEEA565002}"/>
    <hyperlink ref="F179" r:id="rId26" xr:uid="{35450142-AC55-4DD7-984F-9264952A6665}"/>
    <hyperlink ref="F184" r:id="rId27" xr:uid="{78AFF868-4C11-458C-9C69-3EF71167D99C}"/>
    <hyperlink ref="F180" r:id="rId28" xr:uid="{4E2AE81D-547C-423C-8282-065402C5986F}"/>
    <hyperlink ref="F181" r:id="rId29" xr:uid="{5F124483-468A-4DB2-A359-DCE19A7EC91B}"/>
    <hyperlink ref="F182" r:id="rId30" xr:uid="{9E8FB4AF-B0DE-493C-9F1A-87DCE24B4F8E}"/>
    <hyperlink ref="F183" r:id="rId31" xr:uid="{15FAF01B-9473-4281-8011-21EAF7004045}"/>
    <hyperlink ref="H180" r:id="rId32" xr:uid="{31E380E1-A3B0-4292-B4F5-9B403F5929EF}"/>
    <hyperlink ref="H181" r:id="rId33" xr:uid="{7D489BC9-D8F7-4BB5-A4BD-18839020B96D}"/>
    <hyperlink ref="F185" r:id="rId34" xr:uid="{C487D12A-D965-448F-B987-FA782430ABAA}"/>
  </hyperlinks>
  <pageMargins left="0.70866141732283472" right="0.70866141732283472" top="0.74803149606299213" bottom="0.74803149606299213" header="0.31496062992125984" footer="0.31496062992125984"/>
  <pageSetup paperSize="9" scale="33" orientation="portrait" r:id="rId35"/>
  <headerFooter>
    <oddFooter>&amp;L_x000D_&amp;1#&amp;"Calibri"&amp;10&amp;K000000 Sensitivity: Public</oddFooter>
  </headerFooter>
  <ignoredErrors>
    <ignoredError sqref="E153:L153 F154" evalError="1"/>
    <ignoredError sqref="G154:L154" evalError="1" formula="1"/>
    <ignoredError sqref="G160:H160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71"/>
  <sheetViews>
    <sheetView showGridLines="0" zoomScale="115" zoomScaleNormal="115" zoomScaleSheetLayoutView="85" workbookViewId="0">
      <selection activeCell="F62" sqref="F62"/>
    </sheetView>
  </sheetViews>
  <sheetFormatPr defaultColWidth="9.140625" defaultRowHeight="17.25" customHeight="1" x14ac:dyDescent="0.2"/>
  <cols>
    <col min="1" max="1" width="19.28515625" style="918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0.7109375" style="149" customWidth="1"/>
    <col min="16" max="16" width="19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 x14ac:dyDescent="0.25">
      <c r="B2" s="1172" t="s">
        <v>116</v>
      </c>
      <c r="C2" s="1172"/>
      <c r="D2" s="1172"/>
      <c r="E2" s="1172"/>
      <c r="F2" s="1172"/>
      <c r="H2" s="1036" t="s">
        <v>377</v>
      </c>
    </row>
    <row r="3" spans="1:17" ht="17.25" customHeight="1" thickBot="1" x14ac:dyDescent="0.25">
      <c r="B3" s="165"/>
    </row>
    <row r="4" spans="1:17" ht="30" customHeight="1" thickBot="1" x14ac:dyDescent="0.25">
      <c r="B4" s="1173" t="s">
        <v>1739</v>
      </c>
      <c r="C4" s="1174"/>
      <c r="D4" s="1174"/>
      <c r="E4" s="1174"/>
      <c r="F4" s="1175"/>
      <c r="G4" s="147"/>
      <c r="H4" s="147"/>
      <c r="K4" s="618"/>
      <c r="L4" s="619"/>
      <c r="M4" s="619"/>
      <c r="N4" s="619"/>
      <c r="O4" s="619"/>
    </row>
    <row r="5" spans="1:17" ht="17.25" customHeight="1" x14ac:dyDescent="0.2">
      <c r="B5" s="157"/>
      <c r="C5" s="155"/>
      <c r="D5" s="155"/>
      <c r="E5" s="180"/>
      <c r="F5" s="180"/>
      <c r="G5" s="180"/>
      <c r="H5" s="180"/>
      <c r="I5" s="260"/>
      <c r="K5" s="618"/>
      <c r="L5" s="619"/>
      <c r="M5" s="619"/>
      <c r="N5" s="620"/>
      <c r="O5" s="620"/>
      <c r="P5" s="146"/>
      <c r="Q5" s="146"/>
    </row>
    <row r="6" spans="1:17" ht="17.25" customHeight="1" x14ac:dyDescent="0.2">
      <c r="B6" s="410"/>
      <c r="C6" s="155"/>
      <c r="D6" s="155"/>
      <c r="E6" s="180"/>
      <c r="F6" s="180"/>
      <c r="G6" s="180"/>
      <c r="H6" s="149"/>
      <c r="K6" s="618"/>
      <c r="L6" s="619"/>
      <c r="M6" s="619"/>
      <c r="N6" s="620"/>
      <c r="O6" s="620"/>
      <c r="P6" s="146"/>
      <c r="Q6" s="146"/>
    </row>
    <row r="7" spans="1:17" ht="50.1" customHeight="1" x14ac:dyDescent="0.2">
      <c r="A7" s="1124"/>
      <c r="B7" s="1185" t="s">
        <v>1740</v>
      </c>
      <c r="C7" s="1186"/>
      <c r="D7" s="1217" t="s">
        <v>378</v>
      </c>
      <c r="E7" s="1020" t="s">
        <v>1741</v>
      </c>
      <c r="F7" s="1020" t="s">
        <v>1742</v>
      </c>
      <c r="G7" s="1020" t="s">
        <v>1743</v>
      </c>
      <c r="H7" s="1020" t="s">
        <v>1744</v>
      </c>
      <c r="I7" s="1020" t="s">
        <v>183</v>
      </c>
      <c r="J7" s="1020" t="s">
        <v>169</v>
      </c>
      <c r="K7" s="1020" t="s">
        <v>1745</v>
      </c>
      <c r="L7" s="1020" t="s">
        <v>1746</v>
      </c>
      <c r="M7" s="1020" t="s">
        <v>369</v>
      </c>
      <c r="N7" s="1020" t="s">
        <v>276</v>
      </c>
      <c r="O7" s="331"/>
      <c r="P7" s="917" t="s">
        <v>1604</v>
      </c>
      <c r="Q7" s="146"/>
    </row>
    <row r="8" spans="1:17" ht="20.100000000000001" customHeight="1" x14ac:dyDescent="0.2">
      <c r="A8" s="1124"/>
      <c r="B8" s="1023" t="s">
        <v>380</v>
      </c>
      <c r="C8" s="1024" t="s">
        <v>381</v>
      </c>
      <c r="D8" s="1218"/>
      <c r="E8" s="1019" t="s">
        <v>157</v>
      </c>
      <c r="F8" s="1019" t="s">
        <v>160</v>
      </c>
      <c r="G8" s="1019" t="s">
        <v>214</v>
      </c>
      <c r="H8" s="1019" t="s">
        <v>233</v>
      </c>
      <c r="I8" s="1019" t="s">
        <v>317</v>
      </c>
      <c r="J8" s="1019" t="s">
        <v>350</v>
      </c>
      <c r="K8" s="1019" t="s">
        <v>194</v>
      </c>
      <c r="L8" s="1019" t="s">
        <v>1747</v>
      </c>
      <c r="M8" s="1019" t="s">
        <v>1748</v>
      </c>
      <c r="N8" s="1019" t="s">
        <v>1749</v>
      </c>
      <c r="O8" s="331"/>
      <c r="P8" s="1143" t="s">
        <v>382</v>
      </c>
      <c r="Q8" s="1137" t="s">
        <v>1550</v>
      </c>
    </row>
    <row r="9" spans="1:17" ht="24.95" hidden="1" customHeight="1" x14ac:dyDescent="0.2">
      <c r="A9" s="1124"/>
      <c r="B9" s="870" t="s">
        <v>1750</v>
      </c>
      <c r="C9" s="871" t="s">
        <v>1751</v>
      </c>
      <c r="D9" s="777">
        <v>45293</v>
      </c>
      <c r="E9" s="777">
        <f t="shared" ref="E9:E11" si="0">D9+6</f>
        <v>45299</v>
      </c>
      <c r="F9" s="777">
        <f t="shared" ref="F9:F11" si="1">D9+9</f>
        <v>45302</v>
      </c>
      <c r="G9" s="777">
        <f t="shared" ref="G9:G11" si="2">D9+10</f>
        <v>45303</v>
      </c>
      <c r="H9" s="777">
        <f>D9+14</f>
        <v>45307</v>
      </c>
      <c r="I9" s="777">
        <f>D9+16</f>
        <v>45309</v>
      </c>
      <c r="J9" s="777">
        <f>D9+19</f>
        <v>45312</v>
      </c>
      <c r="K9" s="777">
        <f>D9+26</f>
        <v>45319</v>
      </c>
      <c r="L9" s="777">
        <f>D9+27</f>
        <v>45320</v>
      </c>
      <c r="M9" s="777">
        <f>D9+29</f>
        <v>45322</v>
      </c>
      <c r="N9" s="777">
        <f>D9+30</f>
        <v>45323</v>
      </c>
      <c r="O9" s="331"/>
      <c r="P9" s="816" t="e">
        <f>#REF!+7</f>
        <v>#REF!</v>
      </c>
      <c r="Q9" s="816" t="e">
        <f>#REF!+7</f>
        <v>#REF!</v>
      </c>
    </row>
    <row r="10" spans="1:17" ht="24.95" hidden="1" customHeight="1" x14ac:dyDescent="0.2">
      <c r="A10" s="1124"/>
      <c r="B10" s="870" t="s">
        <v>1752</v>
      </c>
      <c r="C10" s="871" t="s">
        <v>1753</v>
      </c>
      <c r="D10" s="777">
        <v>45300</v>
      </c>
      <c r="E10" s="777">
        <f t="shared" si="0"/>
        <v>45306</v>
      </c>
      <c r="F10" s="777">
        <f t="shared" si="1"/>
        <v>45309</v>
      </c>
      <c r="G10" s="777">
        <f t="shared" si="2"/>
        <v>45310</v>
      </c>
      <c r="H10" s="777">
        <f t="shared" ref="H10:H21" si="3">D10+14</f>
        <v>45314</v>
      </c>
      <c r="I10" s="777">
        <f t="shared" ref="I10:I21" si="4">D10+16</f>
        <v>45316</v>
      </c>
      <c r="J10" s="777">
        <f t="shared" ref="J10:J21" si="5">D10+19</f>
        <v>45319</v>
      </c>
      <c r="K10" s="777">
        <f t="shared" ref="K10:K21" si="6">D10+26</f>
        <v>45326</v>
      </c>
      <c r="L10" s="777">
        <f t="shared" ref="L10:L21" si="7">D10+27</f>
        <v>45327</v>
      </c>
      <c r="M10" s="777">
        <f t="shared" ref="M10:M21" si="8">D10+29</f>
        <v>45329</v>
      </c>
      <c r="N10" s="777">
        <f t="shared" ref="N10:N21" si="9">D10+30</f>
        <v>45330</v>
      </c>
      <c r="O10" s="331"/>
      <c r="P10" s="816" t="e">
        <f t="shared" ref="P10:Q42" si="10">P9+7</f>
        <v>#REF!</v>
      </c>
      <c r="Q10" s="816" t="e">
        <f t="shared" si="10"/>
        <v>#REF!</v>
      </c>
    </row>
    <row r="11" spans="1:17" ht="24.95" hidden="1" customHeight="1" x14ac:dyDescent="0.2">
      <c r="A11" s="1124"/>
      <c r="B11" s="870" t="s">
        <v>1754</v>
      </c>
      <c r="C11" s="871" t="s">
        <v>1755</v>
      </c>
      <c r="D11" s="777">
        <v>45308</v>
      </c>
      <c r="E11" s="777">
        <f t="shared" si="0"/>
        <v>45314</v>
      </c>
      <c r="F11" s="777">
        <f t="shared" si="1"/>
        <v>45317</v>
      </c>
      <c r="G11" s="777">
        <f t="shared" si="2"/>
        <v>45318</v>
      </c>
      <c r="H11" s="777">
        <f t="shared" si="3"/>
        <v>45322</v>
      </c>
      <c r="I11" s="777">
        <f t="shared" si="4"/>
        <v>45324</v>
      </c>
      <c r="J11" s="777">
        <f t="shared" si="5"/>
        <v>45327</v>
      </c>
      <c r="K11" s="777">
        <f t="shared" si="6"/>
        <v>45334</v>
      </c>
      <c r="L11" s="777">
        <f t="shared" si="7"/>
        <v>45335</v>
      </c>
      <c r="M11" s="777">
        <f t="shared" si="8"/>
        <v>45337</v>
      </c>
      <c r="N11" s="777">
        <f t="shared" si="9"/>
        <v>45338</v>
      </c>
      <c r="O11" s="331"/>
      <c r="P11" s="816" t="e">
        <f t="shared" si="10"/>
        <v>#REF!</v>
      </c>
      <c r="Q11" s="816" t="e">
        <f t="shared" si="10"/>
        <v>#REF!</v>
      </c>
    </row>
    <row r="12" spans="1:17" ht="24.95" hidden="1" customHeight="1" x14ac:dyDescent="0.2">
      <c r="A12" s="1124"/>
      <c r="B12" s="870" t="s">
        <v>1756</v>
      </c>
      <c r="C12" s="871" t="s">
        <v>1757</v>
      </c>
      <c r="D12" s="777">
        <v>45314</v>
      </c>
      <c r="E12" s="777">
        <f t="shared" ref="E12" si="11">D12+6</f>
        <v>45320</v>
      </c>
      <c r="F12" s="777">
        <f t="shared" ref="F12" si="12">D12+9</f>
        <v>45323</v>
      </c>
      <c r="G12" s="777">
        <f t="shared" ref="G12" si="13">D12+10</f>
        <v>45324</v>
      </c>
      <c r="H12" s="777">
        <f t="shared" si="3"/>
        <v>45328</v>
      </c>
      <c r="I12" s="777">
        <f t="shared" si="4"/>
        <v>45330</v>
      </c>
      <c r="J12" s="777">
        <f t="shared" si="5"/>
        <v>45333</v>
      </c>
      <c r="K12" s="777">
        <f t="shared" si="6"/>
        <v>45340</v>
      </c>
      <c r="L12" s="777">
        <f t="shared" si="7"/>
        <v>45341</v>
      </c>
      <c r="M12" s="777">
        <f t="shared" si="8"/>
        <v>45343</v>
      </c>
      <c r="N12" s="777">
        <f t="shared" si="9"/>
        <v>45344</v>
      </c>
      <c r="O12" s="331"/>
      <c r="P12" s="816" t="e">
        <f t="shared" si="10"/>
        <v>#REF!</v>
      </c>
      <c r="Q12" s="816" t="e">
        <f t="shared" si="10"/>
        <v>#REF!</v>
      </c>
    </row>
    <row r="13" spans="1:17" ht="24.95" hidden="1" customHeight="1" x14ac:dyDescent="0.2">
      <c r="A13" s="1124" t="s">
        <v>1758</v>
      </c>
      <c r="B13" s="870" t="s">
        <v>1759</v>
      </c>
      <c r="C13" s="871" t="s">
        <v>1760</v>
      </c>
      <c r="D13" s="777">
        <v>45322</v>
      </c>
      <c r="E13" s="777">
        <f t="shared" ref="E13" si="14">D13+6</f>
        <v>45328</v>
      </c>
      <c r="F13" s="777">
        <f t="shared" ref="F13" si="15">D13+9</f>
        <v>45331</v>
      </c>
      <c r="G13" s="777">
        <f t="shared" ref="G13" si="16">D13+10</f>
        <v>45332</v>
      </c>
      <c r="H13" s="777">
        <f t="shared" si="3"/>
        <v>45336</v>
      </c>
      <c r="I13" s="777">
        <f t="shared" si="4"/>
        <v>45338</v>
      </c>
      <c r="J13" s="777">
        <f t="shared" si="5"/>
        <v>45341</v>
      </c>
      <c r="K13" s="777">
        <f t="shared" si="6"/>
        <v>45348</v>
      </c>
      <c r="L13" s="777">
        <f t="shared" si="7"/>
        <v>45349</v>
      </c>
      <c r="M13" s="777">
        <f t="shared" si="8"/>
        <v>45351</v>
      </c>
      <c r="N13" s="777">
        <f t="shared" si="9"/>
        <v>45352</v>
      </c>
      <c r="O13" s="331"/>
      <c r="P13" s="816" t="e">
        <f t="shared" si="10"/>
        <v>#REF!</v>
      </c>
      <c r="Q13" s="816" t="e">
        <f t="shared" si="10"/>
        <v>#REF!</v>
      </c>
    </row>
    <row r="14" spans="1:17" ht="24.95" hidden="1" customHeight="1" x14ac:dyDescent="0.2">
      <c r="A14" s="1124"/>
      <c r="B14" s="872" t="s">
        <v>1761</v>
      </c>
      <c r="C14" s="871" t="s">
        <v>1762</v>
      </c>
      <c r="D14" s="777">
        <v>45330</v>
      </c>
      <c r="E14" s="777">
        <f t="shared" ref="E14" si="17">D14+6</f>
        <v>45336</v>
      </c>
      <c r="F14" s="777">
        <f t="shared" ref="F14" si="18">D14+9</f>
        <v>45339</v>
      </c>
      <c r="G14" s="777">
        <f t="shared" ref="G14" si="19">D14+10</f>
        <v>45340</v>
      </c>
      <c r="H14" s="777">
        <f t="shared" si="3"/>
        <v>45344</v>
      </c>
      <c r="I14" s="777">
        <f t="shared" si="4"/>
        <v>45346</v>
      </c>
      <c r="J14" s="777">
        <f t="shared" si="5"/>
        <v>45349</v>
      </c>
      <c r="K14" s="777">
        <f t="shared" si="6"/>
        <v>45356</v>
      </c>
      <c r="L14" s="777">
        <f t="shared" si="7"/>
        <v>45357</v>
      </c>
      <c r="M14" s="777">
        <f t="shared" si="8"/>
        <v>45359</v>
      </c>
      <c r="N14" s="777">
        <f t="shared" si="9"/>
        <v>45360</v>
      </c>
      <c r="O14" s="331"/>
      <c r="P14" s="816">
        <v>45329</v>
      </c>
      <c r="Q14" s="816">
        <v>45329</v>
      </c>
    </row>
    <row r="15" spans="1:17" ht="24.95" hidden="1" customHeight="1" x14ac:dyDescent="0.2">
      <c r="A15" s="1124"/>
      <c r="B15" s="870" t="s">
        <v>1750</v>
      </c>
      <c r="C15" s="871" t="s">
        <v>1763</v>
      </c>
      <c r="D15" s="777">
        <v>45338</v>
      </c>
      <c r="E15" s="777">
        <f t="shared" ref="E15" si="20">D15+6</f>
        <v>45344</v>
      </c>
      <c r="F15" s="777">
        <f t="shared" ref="F15" si="21">D15+9</f>
        <v>45347</v>
      </c>
      <c r="G15" s="777">
        <f t="shared" ref="G15" si="22">D15+10</f>
        <v>45348</v>
      </c>
      <c r="H15" s="777">
        <f t="shared" si="3"/>
        <v>45352</v>
      </c>
      <c r="I15" s="777">
        <f t="shared" si="4"/>
        <v>45354</v>
      </c>
      <c r="J15" s="777">
        <f t="shared" si="5"/>
        <v>45357</v>
      </c>
      <c r="K15" s="777">
        <f t="shared" si="6"/>
        <v>45364</v>
      </c>
      <c r="L15" s="777">
        <f t="shared" si="7"/>
        <v>45365</v>
      </c>
      <c r="M15" s="777">
        <f t="shared" si="8"/>
        <v>45367</v>
      </c>
      <c r="N15" s="777">
        <f t="shared" si="9"/>
        <v>45368</v>
      </c>
      <c r="O15" s="331"/>
      <c r="P15" s="816">
        <f t="shared" si="10"/>
        <v>45336</v>
      </c>
      <c r="Q15" s="816">
        <f t="shared" si="10"/>
        <v>45336</v>
      </c>
    </row>
    <row r="16" spans="1:17" ht="24.95" hidden="1" customHeight="1" x14ac:dyDescent="0.2">
      <c r="A16" s="1124"/>
      <c r="B16" s="870" t="s">
        <v>1752</v>
      </c>
      <c r="C16" s="871" t="s">
        <v>1764</v>
      </c>
      <c r="D16" s="777">
        <v>45348</v>
      </c>
      <c r="E16" s="777">
        <f t="shared" ref="E16" si="23">D16+6</f>
        <v>45354</v>
      </c>
      <c r="F16" s="777">
        <f t="shared" ref="F16" si="24">D16+9</f>
        <v>45357</v>
      </c>
      <c r="G16" s="777">
        <f t="shared" ref="G16" si="25">D16+10</f>
        <v>45358</v>
      </c>
      <c r="H16" s="777">
        <f t="shared" si="3"/>
        <v>45362</v>
      </c>
      <c r="I16" s="777">
        <f t="shared" si="4"/>
        <v>45364</v>
      </c>
      <c r="J16" s="777">
        <f t="shared" si="5"/>
        <v>45367</v>
      </c>
      <c r="K16" s="777">
        <f t="shared" si="6"/>
        <v>45374</v>
      </c>
      <c r="L16" s="777">
        <f t="shared" si="7"/>
        <v>45375</v>
      </c>
      <c r="M16" s="777">
        <f t="shared" si="8"/>
        <v>45377</v>
      </c>
      <c r="N16" s="777">
        <f t="shared" si="9"/>
        <v>45378</v>
      </c>
      <c r="O16" s="331"/>
      <c r="P16" s="816">
        <f t="shared" si="10"/>
        <v>45343</v>
      </c>
      <c r="Q16" s="816">
        <f t="shared" si="10"/>
        <v>45343</v>
      </c>
    </row>
    <row r="17" spans="1:17" ht="24.95" hidden="1" customHeight="1" x14ac:dyDescent="0.2">
      <c r="A17" s="1124"/>
      <c r="B17" s="870" t="s">
        <v>1754</v>
      </c>
      <c r="C17" s="871" t="s">
        <v>1765</v>
      </c>
      <c r="D17" s="777">
        <v>45351</v>
      </c>
      <c r="E17" s="777">
        <f t="shared" ref="E17" si="26">D17+6</f>
        <v>45357</v>
      </c>
      <c r="F17" s="777">
        <f t="shared" ref="F17" si="27">D17+9</f>
        <v>45360</v>
      </c>
      <c r="G17" s="777">
        <f t="shared" ref="G17" si="28">D17+10</f>
        <v>45361</v>
      </c>
      <c r="H17" s="777">
        <f t="shared" si="3"/>
        <v>45365</v>
      </c>
      <c r="I17" s="777">
        <f t="shared" si="4"/>
        <v>45367</v>
      </c>
      <c r="J17" s="777">
        <f t="shared" si="5"/>
        <v>45370</v>
      </c>
      <c r="K17" s="777">
        <f t="shared" si="6"/>
        <v>45377</v>
      </c>
      <c r="L17" s="777">
        <f t="shared" si="7"/>
        <v>45378</v>
      </c>
      <c r="M17" s="777">
        <f t="shared" si="8"/>
        <v>45380</v>
      </c>
      <c r="N17" s="777">
        <f t="shared" si="9"/>
        <v>45381</v>
      </c>
      <c r="O17" s="331"/>
      <c r="P17" s="816">
        <f t="shared" si="10"/>
        <v>45350</v>
      </c>
      <c r="Q17" s="816">
        <f t="shared" si="10"/>
        <v>45350</v>
      </c>
    </row>
    <row r="18" spans="1:17" ht="24.95" hidden="1" customHeight="1" x14ac:dyDescent="0.2">
      <c r="A18" s="1088" t="s">
        <v>1766</v>
      </c>
      <c r="B18" s="984" t="s">
        <v>1756</v>
      </c>
      <c r="C18" s="985" t="s">
        <v>1767</v>
      </c>
      <c r="D18" s="777">
        <v>45360</v>
      </c>
      <c r="E18" s="777">
        <v>45368</v>
      </c>
      <c r="F18" s="777">
        <v>45366</v>
      </c>
      <c r="G18" s="777">
        <v>45367</v>
      </c>
      <c r="H18" s="777">
        <v>45371</v>
      </c>
      <c r="I18" s="777">
        <v>45374</v>
      </c>
      <c r="J18" s="777">
        <v>45377</v>
      </c>
      <c r="K18" s="777">
        <v>45382</v>
      </c>
      <c r="L18" s="777">
        <v>45383</v>
      </c>
      <c r="M18" s="777">
        <v>45385</v>
      </c>
      <c r="N18" s="777">
        <v>45386</v>
      </c>
      <c r="O18" s="331"/>
      <c r="P18" s="816">
        <v>45357</v>
      </c>
      <c r="Q18" s="816">
        <v>45357</v>
      </c>
    </row>
    <row r="19" spans="1:17" ht="24.95" hidden="1" customHeight="1" x14ac:dyDescent="0.2">
      <c r="A19" s="1124"/>
      <c r="B19" s="984" t="s">
        <v>1759</v>
      </c>
      <c r="C19" s="985" t="s">
        <v>1768</v>
      </c>
      <c r="D19" s="777">
        <v>45364</v>
      </c>
      <c r="E19" s="777">
        <f t="shared" ref="E19" si="29">D19+6</f>
        <v>45370</v>
      </c>
      <c r="F19" s="777">
        <f t="shared" ref="F19" si="30">D19+9</f>
        <v>45373</v>
      </c>
      <c r="G19" s="777">
        <f t="shared" ref="G19" si="31">D19+10</f>
        <v>45374</v>
      </c>
      <c r="H19" s="777">
        <f t="shared" si="3"/>
        <v>45378</v>
      </c>
      <c r="I19" s="777">
        <f t="shared" si="4"/>
        <v>45380</v>
      </c>
      <c r="J19" s="777">
        <f t="shared" si="5"/>
        <v>45383</v>
      </c>
      <c r="K19" s="777">
        <f t="shared" si="6"/>
        <v>45390</v>
      </c>
      <c r="L19" s="777">
        <f t="shared" si="7"/>
        <v>45391</v>
      </c>
      <c r="M19" s="777">
        <f t="shared" si="8"/>
        <v>45393</v>
      </c>
      <c r="N19" s="777">
        <f t="shared" si="9"/>
        <v>45394</v>
      </c>
      <c r="O19" s="331"/>
      <c r="P19" s="816">
        <f t="shared" si="10"/>
        <v>45364</v>
      </c>
      <c r="Q19" s="816">
        <f t="shared" si="10"/>
        <v>45364</v>
      </c>
    </row>
    <row r="20" spans="1:17" ht="24.95" hidden="1" customHeight="1" x14ac:dyDescent="0.2">
      <c r="A20" s="1124"/>
      <c r="B20" s="984" t="s">
        <v>1761</v>
      </c>
      <c r="C20" s="985" t="s">
        <v>1769</v>
      </c>
      <c r="D20" s="777">
        <v>45373</v>
      </c>
      <c r="E20" s="777">
        <f t="shared" ref="E20" si="32">D20+6</f>
        <v>45379</v>
      </c>
      <c r="F20" s="777">
        <f t="shared" ref="F20" si="33">D20+9</f>
        <v>45382</v>
      </c>
      <c r="G20" s="777">
        <f t="shared" ref="G20" si="34">D20+10</f>
        <v>45383</v>
      </c>
      <c r="H20" s="777">
        <f t="shared" si="3"/>
        <v>45387</v>
      </c>
      <c r="I20" s="777">
        <f t="shared" si="4"/>
        <v>45389</v>
      </c>
      <c r="J20" s="777">
        <f t="shared" si="5"/>
        <v>45392</v>
      </c>
      <c r="K20" s="777">
        <f t="shared" si="6"/>
        <v>45399</v>
      </c>
      <c r="L20" s="777">
        <f t="shared" si="7"/>
        <v>45400</v>
      </c>
      <c r="M20" s="777">
        <f t="shared" si="8"/>
        <v>45402</v>
      </c>
      <c r="N20" s="777">
        <f t="shared" si="9"/>
        <v>45403</v>
      </c>
      <c r="O20" s="331"/>
      <c r="P20" s="816">
        <f t="shared" si="10"/>
        <v>45371</v>
      </c>
      <c r="Q20" s="816">
        <f t="shared" si="10"/>
        <v>45371</v>
      </c>
    </row>
    <row r="21" spans="1:17" ht="16.5" hidden="1" customHeight="1" x14ac:dyDescent="0.2">
      <c r="A21" s="1088" t="s">
        <v>1770</v>
      </c>
      <c r="B21" s="984" t="s">
        <v>1750</v>
      </c>
      <c r="C21" s="985" t="s">
        <v>1771</v>
      </c>
      <c r="D21" s="777">
        <v>45381</v>
      </c>
      <c r="E21" s="777">
        <v>45389</v>
      </c>
      <c r="F21" s="777">
        <v>45386</v>
      </c>
      <c r="G21" s="777">
        <v>45387</v>
      </c>
      <c r="H21" s="777">
        <f t="shared" si="3"/>
        <v>45395</v>
      </c>
      <c r="I21" s="777">
        <f t="shared" si="4"/>
        <v>45397</v>
      </c>
      <c r="J21" s="777">
        <f t="shared" si="5"/>
        <v>45400</v>
      </c>
      <c r="K21" s="777">
        <f t="shared" si="6"/>
        <v>45407</v>
      </c>
      <c r="L21" s="777">
        <f t="shared" si="7"/>
        <v>45408</v>
      </c>
      <c r="M21" s="777">
        <f t="shared" si="8"/>
        <v>45410</v>
      </c>
      <c r="N21" s="777">
        <f t="shared" si="9"/>
        <v>45411</v>
      </c>
      <c r="O21" s="331"/>
      <c r="P21" s="816">
        <f t="shared" si="10"/>
        <v>45378</v>
      </c>
      <c r="Q21" s="816">
        <f t="shared" si="10"/>
        <v>45378</v>
      </c>
    </row>
    <row r="22" spans="1:17" ht="16.5" hidden="1" customHeight="1" x14ac:dyDescent="0.2">
      <c r="A22" s="1124"/>
      <c r="B22" s="1063" t="s">
        <v>1752</v>
      </c>
      <c r="C22" s="1064" t="s">
        <v>1772</v>
      </c>
      <c r="D22" s="1035">
        <v>45391</v>
      </c>
      <c r="E22" s="1183" t="s">
        <v>494</v>
      </c>
      <c r="F22" s="1206"/>
      <c r="G22" s="1184"/>
      <c r="H22" s="777">
        <f t="shared" ref="H22:H27" si="35">D22+14</f>
        <v>45405</v>
      </c>
      <c r="I22" s="916" t="s">
        <v>494</v>
      </c>
      <c r="J22" s="777">
        <f t="shared" ref="J22:J27" si="36">D22+19</f>
        <v>45410</v>
      </c>
      <c r="K22" s="777">
        <f t="shared" ref="K22:K27" si="37">D22+26</f>
        <v>45417</v>
      </c>
      <c r="L22" s="777">
        <f t="shared" ref="L22:L27" si="38">D22+27</f>
        <v>45418</v>
      </c>
      <c r="M22" s="777">
        <f t="shared" ref="M22:M27" si="39">D22+29</f>
        <v>45420</v>
      </c>
      <c r="N22" s="777">
        <f t="shared" ref="N22:N27" si="40">D22+30</f>
        <v>45421</v>
      </c>
      <c r="O22" s="331"/>
      <c r="P22" s="777">
        <v>45385</v>
      </c>
      <c r="Q22" s="777">
        <v>45385</v>
      </c>
    </row>
    <row r="23" spans="1:17" ht="16.5" hidden="1" customHeight="1" x14ac:dyDescent="0.2">
      <c r="A23" s="1088" t="s">
        <v>1773</v>
      </c>
      <c r="B23" s="1063" t="s">
        <v>1754</v>
      </c>
      <c r="C23" s="1064" t="s">
        <v>1774</v>
      </c>
      <c r="D23" s="1035">
        <v>45396</v>
      </c>
      <c r="E23" s="777">
        <v>45404</v>
      </c>
      <c r="F23" s="777">
        <v>45402</v>
      </c>
      <c r="G23" s="777">
        <v>45403</v>
      </c>
      <c r="H23" s="777">
        <f t="shared" si="35"/>
        <v>45410</v>
      </c>
      <c r="I23" s="777">
        <f t="shared" ref="I23:I27" si="41">D23+16</f>
        <v>45412</v>
      </c>
      <c r="J23" s="777">
        <f t="shared" si="36"/>
        <v>45415</v>
      </c>
      <c r="K23" s="777">
        <f t="shared" si="37"/>
        <v>45422</v>
      </c>
      <c r="L23" s="777">
        <f t="shared" si="38"/>
        <v>45423</v>
      </c>
      <c r="M23" s="777">
        <f t="shared" si="39"/>
        <v>45425</v>
      </c>
      <c r="N23" s="777">
        <f t="shared" si="40"/>
        <v>45426</v>
      </c>
      <c r="O23" s="331"/>
      <c r="P23" s="777">
        <f t="shared" si="10"/>
        <v>45392</v>
      </c>
      <c r="Q23" s="777">
        <f t="shared" si="10"/>
        <v>45392</v>
      </c>
    </row>
    <row r="24" spans="1:17" ht="16.5" hidden="1" customHeight="1" x14ac:dyDescent="0.2">
      <c r="A24" s="1124" t="s">
        <v>1775</v>
      </c>
      <c r="B24" s="1063" t="s">
        <v>1756</v>
      </c>
      <c r="C24" s="1064" t="s">
        <v>1776</v>
      </c>
      <c r="D24" s="1035">
        <v>45402</v>
      </c>
      <c r="E24" s="777">
        <v>45411</v>
      </c>
      <c r="F24" s="777">
        <v>45409</v>
      </c>
      <c r="G24" s="777">
        <v>45410</v>
      </c>
      <c r="H24" s="777">
        <f t="shared" si="35"/>
        <v>45416</v>
      </c>
      <c r="I24" s="916" t="s">
        <v>494</v>
      </c>
      <c r="J24" s="777">
        <f t="shared" si="36"/>
        <v>45421</v>
      </c>
      <c r="K24" s="777">
        <f t="shared" si="37"/>
        <v>45428</v>
      </c>
      <c r="L24" s="777">
        <f t="shared" si="38"/>
        <v>45429</v>
      </c>
      <c r="M24" s="777">
        <f t="shared" si="39"/>
        <v>45431</v>
      </c>
      <c r="N24" s="777">
        <f t="shared" si="40"/>
        <v>45432</v>
      </c>
      <c r="O24" s="331"/>
      <c r="P24" s="777">
        <f t="shared" si="10"/>
        <v>45399</v>
      </c>
      <c r="Q24" s="777">
        <f t="shared" si="10"/>
        <v>45399</v>
      </c>
    </row>
    <row r="25" spans="1:17" ht="16.5" hidden="1" customHeight="1" x14ac:dyDescent="0.2">
      <c r="A25" s="1124" t="s">
        <v>1777</v>
      </c>
      <c r="B25" s="1063" t="s">
        <v>1759</v>
      </c>
      <c r="C25" s="1064" t="s">
        <v>1778</v>
      </c>
      <c r="D25" s="1035">
        <v>45410</v>
      </c>
      <c r="E25" s="777">
        <v>45417</v>
      </c>
      <c r="F25" s="777">
        <v>45415</v>
      </c>
      <c r="G25" s="777">
        <v>45416</v>
      </c>
      <c r="H25" s="777">
        <f t="shared" si="35"/>
        <v>45424</v>
      </c>
      <c r="I25" s="777">
        <f t="shared" si="41"/>
        <v>45426</v>
      </c>
      <c r="J25" s="777">
        <f t="shared" si="36"/>
        <v>45429</v>
      </c>
      <c r="K25" s="777">
        <f t="shared" si="37"/>
        <v>45436</v>
      </c>
      <c r="L25" s="777">
        <f t="shared" si="38"/>
        <v>45437</v>
      </c>
      <c r="M25" s="777">
        <f t="shared" si="39"/>
        <v>45439</v>
      </c>
      <c r="N25" s="777">
        <f t="shared" si="40"/>
        <v>45440</v>
      </c>
      <c r="O25" s="331"/>
      <c r="P25" s="777">
        <f t="shared" si="10"/>
        <v>45406</v>
      </c>
      <c r="Q25" s="777">
        <f t="shared" si="10"/>
        <v>45406</v>
      </c>
    </row>
    <row r="26" spans="1:17" ht="16.5" hidden="1" customHeight="1" x14ac:dyDescent="0.2">
      <c r="A26" s="1124" t="s">
        <v>1775</v>
      </c>
      <c r="B26" s="1063" t="s">
        <v>1761</v>
      </c>
      <c r="C26" s="1064" t="s">
        <v>1779</v>
      </c>
      <c r="D26" s="1035">
        <v>45416</v>
      </c>
      <c r="E26" s="777">
        <v>45423</v>
      </c>
      <c r="F26" s="777">
        <v>45421</v>
      </c>
      <c r="G26" s="777">
        <v>45422</v>
      </c>
      <c r="H26" s="777">
        <f t="shared" si="35"/>
        <v>45430</v>
      </c>
      <c r="I26" s="777">
        <f t="shared" si="41"/>
        <v>45432</v>
      </c>
      <c r="J26" s="777">
        <f t="shared" si="36"/>
        <v>45435</v>
      </c>
      <c r="K26" s="777">
        <f t="shared" si="37"/>
        <v>45442</v>
      </c>
      <c r="L26" s="777">
        <f t="shared" si="38"/>
        <v>45443</v>
      </c>
      <c r="M26" s="777">
        <f t="shared" si="39"/>
        <v>45445</v>
      </c>
      <c r="N26" s="777">
        <f t="shared" si="40"/>
        <v>45446</v>
      </c>
      <c r="O26" s="331"/>
      <c r="P26" s="777">
        <f t="shared" si="10"/>
        <v>45413</v>
      </c>
      <c r="Q26" s="777">
        <f t="shared" si="10"/>
        <v>45413</v>
      </c>
    </row>
    <row r="27" spans="1:17" ht="16.5" hidden="1" customHeight="1" x14ac:dyDescent="0.2">
      <c r="A27" s="1124"/>
      <c r="B27" s="1118" t="s">
        <v>1750</v>
      </c>
      <c r="C27" s="1064" t="s">
        <v>1780</v>
      </c>
      <c r="D27" s="1035">
        <v>45425</v>
      </c>
      <c r="E27" s="916" t="s">
        <v>494</v>
      </c>
      <c r="F27" s="916" t="s">
        <v>494</v>
      </c>
      <c r="G27" s="916" t="s">
        <v>494</v>
      </c>
      <c r="H27" s="777">
        <f t="shared" si="35"/>
        <v>45439</v>
      </c>
      <c r="I27" s="777">
        <f t="shared" si="41"/>
        <v>45441</v>
      </c>
      <c r="J27" s="777">
        <f t="shared" si="36"/>
        <v>45444</v>
      </c>
      <c r="K27" s="777">
        <f t="shared" si="37"/>
        <v>45451</v>
      </c>
      <c r="L27" s="777">
        <f t="shared" si="38"/>
        <v>45452</v>
      </c>
      <c r="M27" s="777">
        <f t="shared" si="39"/>
        <v>45454</v>
      </c>
      <c r="N27" s="777">
        <f t="shared" si="40"/>
        <v>45455</v>
      </c>
      <c r="O27" s="331"/>
      <c r="P27" s="777">
        <f t="shared" si="10"/>
        <v>45420</v>
      </c>
      <c r="Q27" s="777">
        <f t="shared" si="10"/>
        <v>45420</v>
      </c>
    </row>
    <row r="28" spans="1:17" ht="16.5" hidden="1" customHeight="1" x14ac:dyDescent="0.2">
      <c r="A28" s="1124" t="s">
        <v>1781</v>
      </c>
      <c r="B28" s="1063" t="s">
        <v>1752</v>
      </c>
      <c r="C28" s="1064" t="s">
        <v>1782</v>
      </c>
      <c r="D28" s="1035">
        <v>45434</v>
      </c>
      <c r="E28" s="777">
        <v>45439</v>
      </c>
      <c r="F28" s="777">
        <v>45442</v>
      </c>
      <c r="G28" s="777">
        <v>45440</v>
      </c>
      <c r="H28" s="777">
        <f t="shared" ref="H28" si="42">D28+14</f>
        <v>45448</v>
      </c>
      <c r="I28" s="777">
        <f t="shared" ref="I28" si="43">D28+16</f>
        <v>45450</v>
      </c>
      <c r="J28" s="777">
        <f t="shared" ref="J28" si="44">D28+19</f>
        <v>45453</v>
      </c>
      <c r="K28" s="777">
        <f t="shared" ref="K28" si="45">D28+26</f>
        <v>45460</v>
      </c>
      <c r="L28" s="777">
        <f t="shared" ref="L28" si="46">D28+27</f>
        <v>45461</v>
      </c>
      <c r="M28" s="777">
        <f t="shared" ref="M28" si="47">D28+29</f>
        <v>45463</v>
      </c>
      <c r="N28" s="777">
        <f t="shared" ref="N28" si="48">D28+30</f>
        <v>45464</v>
      </c>
      <c r="O28" s="331"/>
      <c r="P28" s="777">
        <f t="shared" si="10"/>
        <v>45427</v>
      </c>
      <c r="Q28" s="777">
        <f t="shared" si="10"/>
        <v>45427</v>
      </c>
    </row>
    <row r="29" spans="1:17" ht="16.5" hidden="1" customHeight="1" x14ac:dyDescent="0.2">
      <c r="A29" s="1088" t="s">
        <v>1754</v>
      </c>
      <c r="B29" s="1063" t="s">
        <v>1756</v>
      </c>
      <c r="C29" s="1064" t="s">
        <v>1783</v>
      </c>
      <c r="D29" s="1035">
        <v>45451</v>
      </c>
      <c r="E29" s="916" t="s">
        <v>494</v>
      </c>
      <c r="F29" s="916" t="s">
        <v>494</v>
      </c>
      <c r="G29" s="916" t="s">
        <v>494</v>
      </c>
      <c r="H29" s="916" t="s">
        <v>494</v>
      </c>
      <c r="I29" s="916" t="s">
        <v>494</v>
      </c>
      <c r="J29" s="777">
        <f t="shared" ref="J29:J34" si="49">D29+19</f>
        <v>45470</v>
      </c>
      <c r="K29" s="777">
        <f t="shared" ref="K29:K34" si="50">D29+26</f>
        <v>45477</v>
      </c>
      <c r="L29" s="777">
        <f t="shared" ref="L29:L34" si="51">D29+27</f>
        <v>45478</v>
      </c>
      <c r="M29" s="777">
        <f t="shared" ref="M29:M34" si="52">D29+29</f>
        <v>45480</v>
      </c>
      <c r="N29" s="777">
        <f t="shared" ref="N29:N34" si="53">D29+30</f>
        <v>45481</v>
      </c>
      <c r="O29" s="331"/>
      <c r="P29" s="777">
        <f t="shared" si="10"/>
        <v>45434</v>
      </c>
      <c r="Q29" s="777">
        <f t="shared" si="10"/>
        <v>45434</v>
      </c>
    </row>
    <row r="30" spans="1:17" ht="16.5" hidden="1" customHeight="1" x14ac:dyDescent="0.2">
      <c r="A30" s="1124" t="s">
        <v>1784</v>
      </c>
      <c r="B30" s="1063" t="s">
        <v>1754</v>
      </c>
      <c r="C30" s="1064" t="s">
        <v>1785</v>
      </c>
      <c r="D30" s="1035">
        <v>45441</v>
      </c>
      <c r="E30" s="777">
        <v>45453</v>
      </c>
      <c r="F30" s="777">
        <v>45450</v>
      </c>
      <c r="G30" s="777">
        <v>45451</v>
      </c>
      <c r="H30" s="777">
        <f t="shared" ref="H30:H34" si="54">D30+14</f>
        <v>45455</v>
      </c>
      <c r="I30" s="777">
        <f t="shared" ref="I30:I33" si="55">D30+16</f>
        <v>45457</v>
      </c>
      <c r="J30" s="777">
        <f t="shared" si="49"/>
        <v>45460</v>
      </c>
      <c r="K30" s="777">
        <f t="shared" si="50"/>
        <v>45467</v>
      </c>
      <c r="L30" s="777">
        <f t="shared" si="51"/>
        <v>45468</v>
      </c>
      <c r="M30" s="777">
        <f t="shared" si="52"/>
        <v>45470</v>
      </c>
      <c r="N30" s="777">
        <f t="shared" si="53"/>
        <v>45471</v>
      </c>
      <c r="O30" s="331"/>
      <c r="P30" s="777">
        <f t="shared" si="10"/>
        <v>45441</v>
      </c>
      <c r="Q30" s="777">
        <f t="shared" si="10"/>
        <v>45441</v>
      </c>
    </row>
    <row r="31" spans="1:17" ht="16.5" hidden="1" customHeight="1" x14ac:dyDescent="0.2">
      <c r="A31" s="1124"/>
      <c r="B31" s="1063" t="s">
        <v>1759</v>
      </c>
      <c r="C31" s="1064" t="s">
        <v>1786</v>
      </c>
      <c r="D31" s="1035">
        <v>45456</v>
      </c>
      <c r="E31" s="916" t="s">
        <v>494</v>
      </c>
      <c r="F31" s="916" t="s">
        <v>494</v>
      </c>
      <c r="G31" s="916" t="s">
        <v>494</v>
      </c>
      <c r="H31" s="777">
        <f t="shared" si="54"/>
        <v>45470</v>
      </c>
      <c r="I31" s="777">
        <f t="shared" si="55"/>
        <v>45472</v>
      </c>
      <c r="J31" s="777">
        <f t="shared" si="49"/>
        <v>45475</v>
      </c>
      <c r="K31" s="777">
        <f t="shared" si="50"/>
        <v>45482</v>
      </c>
      <c r="L31" s="777">
        <f t="shared" si="51"/>
        <v>45483</v>
      </c>
      <c r="M31" s="777">
        <f t="shared" si="52"/>
        <v>45485</v>
      </c>
      <c r="N31" s="777">
        <f t="shared" si="53"/>
        <v>45486</v>
      </c>
      <c r="O31" s="331"/>
      <c r="P31" s="777">
        <f t="shared" si="10"/>
        <v>45448</v>
      </c>
      <c r="Q31" s="777">
        <f t="shared" si="10"/>
        <v>45448</v>
      </c>
    </row>
    <row r="32" spans="1:17" ht="16.5" hidden="1" customHeight="1" x14ac:dyDescent="0.2">
      <c r="A32" s="1124" t="s">
        <v>1787</v>
      </c>
      <c r="B32" s="1063" t="s">
        <v>1761</v>
      </c>
      <c r="C32" s="1064" t="s">
        <v>1788</v>
      </c>
      <c r="D32" s="1035">
        <v>45462</v>
      </c>
      <c r="E32" s="777">
        <v>45471</v>
      </c>
      <c r="F32" s="777">
        <v>45467</v>
      </c>
      <c r="G32" s="777">
        <v>45470</v>
      </c>
      <c r="H32" s="777">
        <f t="shared" si="54"/>
        <v>45476</v>
      </c>
      <c r="I32" s="916" t="s">
        <v>494</v>
      </c>
      <c r="J32" s="777">
        <f t="shared" si="49"/>
        <v>45481</v>
      </c>
      <c r="K32" s="777">
        <f t="shared" si="50"/>
        <v>45488</v>
      </c>
      <c r="L32" s="777">
        <f t="shared" si="51"/>
        <v>45489</v>
      </c>
      <c r="M32" s="777">
        <f t="shared" si="52"/>
        <v>45491</v>
      </c>
      <c r="N32" s="777">
        <f t="shared" si="53"/>
        <v>45492</v>
      </c>
      <c r="O32" s="331"/>
      <c r="P32" s="777">
        <f t="shared" si="10"/>
        <v>45455</v>
      </c>
      <c r="Q32" s="777">
        <f t="shared" si="10"/>
        <v>45455</v>
      </c>
    </row>
    <row r="33" spans="1:17" ht="16.5" hidden="1" customHeight="1" x14ac:dyDescent="0.2">
      <c r="A33" s="1124"/>
      <c r="B33" s="1063" t="s">
        <v>1750</v>
      </c>
      <c r="C33" s="1064" t="s">
        <v>1789</v>
      </c>
      <c r="D33" s="1035">
        <v>45465</v>
      </c>
      <c r="E33" s="916" t="s">
        <v>494</v>
      </c>
      <c r="F33" s="916" t="s">
        <v>494</v>
      </c>
      <c r="G33" s="916" t="s">
        <v>494</v>
      </c>
      <c r="H33" s="777">
        <f t="shared" si="54"/>
        <v>45479</v>
      </c>
      <c r="I33" s="777">
        <f t="shared" si="55"/>
        <v>45481</v>
      </c>
      <c r="J33" s="777">
        <f t="shared" si="49"/>
        <v>45484</v>
      </c>
      <c r="K33" s="777">
        <f t="shared" si="50"/>
        <v>45491</v>
      </c>
      <c r="L33" s="777">
        <f t="shared" si="51"/>
        <v>45492</v>
      </c>
      <c r="M33" s="777">
        <f t="shared" si="52"/>
        <v>45494</v>
      </c>
      <c r="N33" s="777">
        <f t="shared" si="53"/>
        <v>45495</v>
      </c>
      <c r="O33" s="331"/>
      <c r="P33" s="777">
        <f t="shared" si="10"/>
        <v>45462</v>
      </c>
      <c r="Q33" s="777">
        <f t="shared" si="10"/>
        <v>45462</v>
      </c>
    </row>
    <row r="34" spans="1:17" ht="16.5" hidden="1" customHeight="1" x14ac:dyDescent="0.2">
      <c r="A34" s="1124" t="s">
        <v>1790</v>
      </c>
      <c r="B34" s="1063" t="s">
        <v>1437</v>
      </c>
      <c r="C34" s="1064" t="s">
        <v>1791</v>
      </c>
      <c r="D34" s="1035">
        <v>45479</v>
      </c>
      <c r="E34" s="777">
        <v>45486</v>
      </c>
      <c r="F34" s="777">
        <v>45485</v>
      </c>
      <c r="G34" s="777">
        <v>45486</v>
      </c>
      <c r="H34" s="777">
        <f t="shared" si="54"/>
        <v>45493</v>
      </c>
      <c r="I34" s="916" t="s">
        <v>494</v>
      </c>
      <c r="J34" s="777">
        <f t="shared" si="49"/>
        <v>45498</v>
      </c>
      <c r="K34" s="777">
        <f t="shared" si="50"/>
        <v>45505</v>
      </c>
      <c r="L34" s="777">
        <f t="shared" si="51"/>
        <v>45506</v>
      </c>
      <c r="M34" s="777">
        <f t="shared" si="52"/>
        <v>45508</v>
      </c>
      <c r="N34" s="777">
        <f t="shared" si="53"/>
        <v>45509</v>
      </c>
      <c r="O34" s="331"/>
      <c r="P34" s="777">
        <f t="shared" si="10"/>
        <v>45469</v>
      </c>
      <c r="Q34" s="1093">
        <f>WEEKNUM(P34)</f>
        <v>26</v>
      </c>
    </row>
    <row r="35" spans="1:17" ht="16.5" hidden="1" customHeight="1" x14ac:dyDescent="0.2">
      <c r="A35" s="1088"/>
      <c r="B35" s="1063" t="s">
        <v>1756</v>
      </c>
      <c r="C35" s="1064" t="s">
        <v>1792</v>
      </c>
      <c r="D35" s="1035">
        <v>45491</v>
      </c>
      <c r="E35" s="916" t="s">
        <v>494</v>
      </c>
      <c r="F35" s="916" t="s">
        <v>494</v>
      </c>
      <c r="G35" s="916" t="s">
        <v>494</v>
      </c>
      <c r="H35" s="916" t="s">
        <v>494</v>
      </c>
      <c r="I35" s="916" t="s">
        <v>494</v>
      </c>
      <c r="J35" s="777">
        <f t="shared" ref="J35:J40" si="56">D35+19</f>
        <v>45510</v>
      </c>
      <c r="K35" s="777">
        <f t="shared" ref="K35:K40" si="57">D35+26</f>
        <v>45517</v>
      </c>
      <c r="L35" s="777">
        <f t="shared" ref="L35:L40" si="58">D35+27</f>
        <v>45518</v>
      </c>
      <c r="M35" s="777">
        <f t="shared" ref="M35:M40" si="59">D35+29</f>
        <v>45520</v>
      </c>
      <c r="N35" s="777">
        <f t="shared" ref="N35:N40" si="60">D35+30</f>
        <v>45521</v>
      </c>
      <c r="O35" s="331"/>
      <c r="P35" s="777">
        <f t="shared" si="10"/>
        <v>45476</v>
      </c>
      <c r="Q35" s="1093">
        <f t="shared" ref="Q35:Q42" si="61">WEEKNUM(P35)</f>
        <v>27</v>
      </c>
    </row>
    <row r="36" spans="1:17" ht="16.5" hidden="1" customHeight="1" x14ac:dyDescent="0.2">
      <c r="A36" s="1124" t="s">
        <v>1793</v>
      </c>
      <c r="B36" s="1063" t="s">
        <v>1752</v>
      </c>
      <c r="C36" s="1064" t="s">
        <v>1794</v>
      </c>
      <c r="D36" s="1035">
        <v>45480</v>
      </c>
      <c r="E36" s="777">
        <f t="shared" ref="E36" si="62">D36+6</f>
        <v>45486</v>
      </c>
      <c r="F36" s="777">
        <f t="shared" ref="F36" si="63">D36+9</f>
        <v>45489</v>
      </c>
      <c r="G36" s="777">
        <f t="shared" ref="G36" si="64">D36+10</f>
        <v>45490</v>
      </c>
      <c r="H36" s="777">
        <f t="shared" ref="H36:H40" si="65">D36+14</f>
        <v>45494</v>
      </c>
      <c r="I36" s="777">
        <f t="shared" ref="I36:I40" si="66">D36+16</f>
        <v>45496</v>
      </c>
      <c r="J36" s="777">
        <f t="shared" si="56"/>
        <v>45499</v>
      </c>
      <c r="K36" s="777">
        <f t="shared" si="57"/>
        <v>45506</v>
      </c>
      <c r="L36" s="777">
        <f t="shared" si="58"/>
        <v>45507</v>
      </c>
      <c r="M36" s="777">
        <f t="shared" si="59"/>
        <v>45509</v>
      </c>
      <c r="N36" s="777">
        <f t="shared" si="60"/>
        <v>45510</v>
      </c>
      <c r="O36" s="331"/>
      <c r="P36" s="777">
        <f t="shared" si="10"/>
        <v>45483</v>
      </c>
      <c r="Q36" s="1093">
        <f t="shared" si="61"/>
        <v>28</v>
      </c>
    </row>
    <row r="37" spans="1:17" ht="16.5" hidden="1" customHeight="1" x14ac:dyDescent="0.2">
      <c r="A37" s="1124"/>
      <c r="B37" s="1063" t="s">
        <v>1759</v>
      </c>
      <c r="C37" s="1064" t="s">
        <v>1795</v>
      </c>
      <c r="D37" s="1035">
        <v>45495</v>
      </c>
      <c r="E37" s="777">
        <f t="shared" ref="E37" si="67">D37+6</f>
        <v>45501</v>
      </c>
      <c r="F37" s="777">
        <f t="shared" ref="F37" si="68">D37+9</f>
        <v>45504</v>
      </c>
      <c r="G37" s="777">
        <f t="shared" ref="G37" si="69">D37+10</f>
        <v>45505</v>
      </c>
      <c r="H37" s="777">
        <f t="shared" si="65"/>
        <v>45509</v>
      </c>
      <c r="I37" s="916" t="s">
        <v>494</v>
      </c>
      <c r="J37" s="777">
        <f t="shared" si="56"/>
        <v>45514</v>
      </c>
      <c r="K37" s="777">
        <f t="shared" si="57"/>
        <v>45521</v>
      </c>
      <c r="L37" s="777">
        <f t="shared" si="58"/>
        <v>45522</v>
      </c>
      <c r="M37" s="777">
        <f t="shared" si="59"/>
        <v>45524</v>
      </c>
      <c r="N37" s="777">
        <f t="shared" si="60"/>
        <v>45525</v>
      </c>
      <c r="O37" s="331"/>
      <c r="P37" s="777">
        <f t="shared" si="10"/>
        <v>45490</v>
      </c>
      <c r="Q37" s="1093">
        <f t="shared" si="61"/>
        <v>29</v>
      </c>
    </row>
    <row r="38" spans="1:17" ht="16.5" hidden="1" customHeight="1" x14ac:dyDescent="0.2">
      <c r="A38" s="1124"/>
      <c r="B38" s="1063" t="s">
        <v>1761</v>
      </c>
      <c r="C38" s="1064" t="s">
        <v>1796</v>
      </c>
      <c r="D38" s="1035">
        <v>45505</v>
      </c>
      <c r="E38" s="916" t="s">
        <v>494</v>
      </c>
      <c r="F38" s="916" t="s">
        <v>494</v>
      </c>
      <c r="G38" s="916" t="s">
        <v>494</v>
      </c>
      <c r="H38" s="777">
        <f t="shared" si="65"/>
        <v>45519</v>
      </c>
      <c r="I38" s="777">
        <f t="shared" si="66"/>
        <v>45521</v>
      </c>
      <c r="J38" s="777">
        <f t="shared" si="56"/>
        <v>45524</v>
      </c>
      <c r="K38" s="777">
        <f t="shared" si="57"/>
        <v>45531</v>
      </c>
      <c r="L38" s="777">
        <f t="shared" si="58"/>
        <v>45532</v>
      </c>
      <c r="M38" s="777">
        <f t="shared" si="59"/>
        <v>45534</v>
      </c>
      <c r="N38" s="777">
        <f t="shared" si="60"/>
        <v>45535</v>
      </c>
      <c r="O38" s="331"/>
      <c r="P38" s="777">
        <f t="shared" si="10"/>
        <v>45497</v>
      </c>
      <c r="Q38" s="1093">
        <f t="shared" si="61"/>
        <v>30</v>
      </c>
    </row>
    <row r="39" spans="1:17" ht="16.5" hidden="1" customHeight="1" x14ac:dyDescent="0.2">
      <c r="A39" s="1124"/>
      <c r="B39" s="1063" t="s">
        <v>1797</v>
      </c>
      <c r="C39" s="1064" t="s">
        <v>1798</v>
      </c>
      <c r="D39" s="1035">
        <v>45510</v>
      </c>
      <c r="E39" s="777">
        <f t="shared" ref="E39" si="70">D39+6</f>
        <v>45516</v>
      </c>
      <c r="F39" s="777">
        <f t="shared" ref="F39" si="71">D39+9</f>
        <v>45519</v>
      </c>
      <c r="G39" s="777">
        <f t="shared" ref="G39" si="72">D39+10</f>
        <v>45520</v>
      </c>
      <c r="H39" s="916" t="s">
        <v>494</v>
      </c>
      <c r="I39" s="916" t="s">
        <v>494</v>
      </c>
      <c r="J39" s="777">
        <f t="shared" ref="J39" si="73">D39+19</f>
        <v>45529</v>
      </c>
      <c r="K39" s="777">
        <f t="shared" ref="K39" si="74">D39+26</f>
        <v>45536</v>
      </c>
      <c r="L39" s="777">
        <f t="shared" ref="L39" si="75">D39+27</f>
        <v>45537</v>
      </c>
      <c r="M39" s="777">
        <f t="shared" ref="M39" si="76">D39+29</f>
        <v>45539</v>
      </c>
      <c r="N39" s="777">
        <f t="shared" ref="N39" si="77">D39+30</f>
        <v>45540</v>
      </c>
      <c r="O39" s="331"/>
      <c r="P39" s="777">
        <f t="shared" si="10"/>
        <v>45504</v>
      </c>
      <c r="Q39" s="1093">
        <f t="shared" si="61"/>
        <v>31</v>
      </c>
    </row>
    <row r="40" spans="1:17" ht="20.100000000000001" hidden="1" customHeight="1" x14ac:dyDescent="0.2">
      <c r="A40" s="1124" t="s">
        <v>1752</v>
      </c>
      <c r="B40" s="1063" t="s">
        <v>1437</v>
      </c>
      <c r="C40" s="1064" t="s">
        <v>1799</v>
      </c>
      <c r="D40" s="1035">
        <v>45516</v>
      </c>
      <c r="E40" s="777">
        <f t="shared" ref="E40" si="78">D40+6</f>
        <v>45522</v>
      </c>
      <c r="F40" s="777">
        <f t="shared" ref="F40" si="79">D40+9</f>
        <v>45525</v>
      </c>
      <c r="G40" s="777">
        <f t="shared" ref="G40" si="80">D40+10</f>
        <v>45526</v>
      </c>
      <c r="H40" s="777">
        <f t="shared" si="65"/>
        <v>45530</v>
      </c>
      <c r="I40" s="777">
        <f t="shared" si="66"/>
        <v>45532</v>
      </c>
      <c r="J40" s="777">
        <f t="shared" si="56"/>
        <v>45535</v>
      </c>
      <c r="K40" s="777">
        <f t="shared" si="57"/>
        <v>45542</v>
      </c>
      <c r="L40" s="777">
        <f t="shared" si="58"/>
        <v>45543</v>
      </c>
      <c r="M40" s="777">
        <f t="shared" si="59"/>
        <v>45545</v>
      </c>
      <c r="N40" s="777">
        <f t="shared" si="60"/>
        <v>45546</v>
      </c>
      <c r="O40" s="331"/>
      <c r="P40" s="777">
        <f t="shared" si="10"/>
        <v>45511</v>
      </c>
      <c r="Q40" s="1093">
        <f t="shared" si="61"/>
        <v>32</v>
      </c>
    </row>
    <row r="41" spans="1:17" ht="20.100000000000001" hidden="1" customHeight="1" x14ac:dyDescent="0.2">
      <c r="A41" s="1088"/>
      <c r="B41" s="1063" t="s">
        <v>1756</v>
      </c>
      <c r="C41" s="1064" t="s">
        <v>1800</v>
      </c>
      <c r="D41" s="1035">
        <v>45525</v>
      </c>
      <c r="E41" s="916" t="s">
        <v>494</v>
      </c>
      <c r="F41" s="916" t="s">
        <v>494</v>
      </c>
      <c r="G41" s="916" t="s">
        <v>494</v>
      </c>
      <c r="H41" s="777">
        <f t="shared" ref="H41" si="81">D41+14</f>
        <v>45539</v>
      </c>
      <c r="I41" s="777">
        <f t="shared" ref="I41" si="82">D41+16</f>
        <v>45541</v>
      </c>
      <c r="J41" s="777">
        <f t="shared" ref="J41:J46" si="83">D41+19</f>
        <v>45544</v>
      </c>
      <c r="K41" s="777">
        <f t="shared" ref="K41:K46" si="84">D41+26</f>
        <v>45551</v>
      </c>
      <c r="L41" s="777">
        <f t="shared" ref="L41:L46" si="85">D41+27</f>
        <v>45552</v>
      </c>
      <c r="M41" s="777">
        <f t="shared" ref="M41:M46" si="86">D41+29</f>
        <v>45554</v>
      </c>
      <c r="N41" s="777">
        <f t="shared" ref="N41:N46" si="87">D41+30</f>
        <v>45555</v>
      </c>
      <c r="O41" s="331"/>
      <c r="P41" s="777">
        <f t="shared" si="10"/>
        <v>45518</v>
      </c>
      <c r="Q41" s="1093">
        <f t="shared" si="61"/>
        <v>33</v>
      </c>
    </row>
    <row r="42" spans="1:17" ht="20.100000000000001" hidden="1" customHeight="1" x14ac:dyDescent="0.2">
      <c r="A42" s="1124" t="s">
        <v>1754</v>
      </c>
      <c r="B42" s="1063" t="s">
        <v>1752</v>
      </c>
      <c r="C42" s="1064" t="s">
        <v>1801</v>
      </c>
      <c r="D42" s="1035">
        <v>45528</v>
      </c>
      <c r="E42" s="777">
        <f t="shared" ref="E42:E46" si="88">D42+6</f>
        <v>45534</v>
      </c>
      <c r="F42" s="777">
        <f t="shared" ref="F42:F47" si="89">D42+9</f>
        <v>45537</v>
      </c>
      <c r="G42" s="777">
        <f t="shared" ref="G42:G47" si="90">D42+10</f>
        <v>45538</v>
      </c>
      <c r="H42" s="916" t="s">
        <v>494</v>
      </c>
      <c r="I42" s="916" t="s">
        <v>494</v>
      </c>
      <c r="J42" s="777">
        <f t="shared" si="83"/>
        <v>45547</v>
      </c>
      <c r="K42" s="777">
        <f t="shared" si="84"/>
        <v>45554</v>
      </c>
      <c r="L42" s="777">
        <f t="shared" si="85"/>
        <v>45555</v>
      </c>
      <c r="M42" s="777">
        <f t="shared" si="86"/>
        <v>45557</v>
      </c>
      <c r="N42" s="777">
        <f t="shared" si="87"/>
        <v>45558</v>
      </c>
      <c r="O42" s="331"/>
      <c r="P42" s="777">
        <f t="shared" si="10"/>
        <v>45525</v>
      </c>
      <c r="Q42" s="1093">
        <f t="shared" si="61"/>
        <v>34</v>
      </c>
    </row>
    <row r="43" spans="1:17" ht="20.100000000000001" hidden="1" customHeight="1" x14ac:dyDescent="0.2">
      <c r="A43" s="1124"/>
      <c r="B43" s="1063" t="s">
        <v>1759</v>
      </c>
      <c r="C43" s="1064" t="s">
        <v>1802</v>
      </c>
      <c r="D43" s="1035">
        <v>45535</v>
      </c>
      <c r="E43" s="916" t="s">
        <v>494</v>
      </c>
      <c r="F43" s="916" t="s">
        <v>494</v>
      </c>
      <c r="G43" s="916" t="s">
        <v>494</v>
      </c>
      <c r="H43" s="777">
        <f t="shared" ref="H43" si="91">D43+14</f>
        <v>45549</v>
      </c>
      <c r="I43" s="777">
        <f t="shared" ref="I43" si="92">D43+16</f>
        <v>45551</v>
      </c>
      <c r="J43" s="777">
        <f t="shared" si="83"/>
        <v>45554</v>
      </c>
      <c r="K43" s="777">
        <f t="shared" si="84"/>
        <v>45561</v>
      </c>
      <c r="L43" s="777">
        <f t="shared" si="85"/>
        <v>45562</v>
      </c>
      <c r="M43" s="777">
        <f t="shared" si="86"/>
        <v>45564</v>
      </c>
      <c r="N43" s="777">
        <f t="shared" si="87"/>
        <v>45565</v>
      </c>
      <c r="O43" s="331"/>
      <c r="P43" s="777">
        <f t="shared" ref="P43" si="93">P42+7</f>
        <v>45532</v>
      </c>
      <c r="Q43" s="1093">
        <f t="shared" ref="Q43:Q48" si="94">WEEKNUM(P43)</f>
        <v>35</v>
      </c>
    </row>
    <row r="44" spans="1:17" ht="20.100000000000001" hidden="1" customHeight="1" x14ac:dyDescent="0.2">
      <c r="A44" s="1124"/>
      <c r="B44" s="1063" t="s">
        <v>1761</v>
      </c>
      <c r="C44" s="1064" t="s">
        <v>1803</v>
      </c>
      <c r="D44" s="1035">
        <v>45552</v>
      </c>
      <c r="E44" s="777">
        <f t="shared" si="88"/>
        <v>45558</v>
      </c>
      <c r="F44" s="777">
        <f>D44+9</f>
        <v>45561</v>
      </c>
      <c r="G44" s="777">
        <f t="shared" si="90"/>
        <v>45562</v>
      </c>
      <c r="H44" s="916" t="s">
        <v>494</v>
      </c>
      <c r="I44" s="916" t="s">
        <v>494</v>
      </c>
      <c r="J44" s="777">
        <f t="shared" si="83"/>
        <v>45571</v>
      </c>
      <c r="K44" s="777">
        <f t="shared" si="84"/>
        <v>45578</v>
      </c>
      <c r="L44" s="777">
        <f t="shared" si="85"/>
        <v>45579</v>
      </c>
      <c r="M44" s="777">
        <f t="shared" si="86"/>
        <v>45581</v>
      </c>
      <c r="N44" s="777">
        <f t="shared" si="87"/>
        <v>45582</v>
      </c>
      <c r="O44" s="331"/>
      <c r="P44" s="777">
        <f t="shared" ref="P44" si="95">P43+7</f>
        <v>45539</v>
      </c>
      <c r="Q44" s="1093">
        <f t="shared" si="94"/>
        <v>36</v>
      </c>
    </row>
    <row r="45" spans="1:17" ht="20.100000000000001" hidden="1" customHeight="1" x14ac:dyDescent="0.2">
      <c r="A45" s="1124"/>
      <c r="B45" s="1063" t="s">
        <v>1797</v>
      </c>
      <c r="C45" s="1064" t="s">
        <v>1804</v>
      </c>
      <c r="D45" s="1035">
        <v>45557</v>
      </c>
      <c r="E45" s="916" t="s">
        <v>494</v>
      </c>
      <c r="F45" s="916" t="s">
        <v>494</v>
      </c>
      <c r="G45" s="916" t="s">
        <v>494</v>
      </c>
      <c r="H45" s="777">
        <v>45559</v>
      </c>
      <c r="I45" s="777">
        <v>45561</v>
      </c>
      <c r="J45" s="777">
        <v>45564</v>
      </c>
      <c r="K45" s="777">
        <v>45571</v>
      </c>
      <c r="L45" s="777">
        <v>45572</v>
      </c>
      <c r="M45" s="777">
        <v>45574</v>
      </c>
      <c r="N45" s="777">
        <v>45575</v>
      </c>
      <c r="O45" s="331"/>
      <c r="P45" s="777">
        <f t="shared" ref="P45" si="96">P44+7</f>
        <v>45546</v>
      </c>
      <c r="Q45" s="1093">
        <f t="shared" si="94"/>
        <v>37</v>
      </c>
    </row>
    <row r="46" spans="1:17" ht="20.100000000000001" hidden="1" customHeight="1" x14ac:dyDescent="0.2">
      <c r="A46" s="1124" t="s">
        <v>1805</v>
      </c>
      <c r="B46" s="1063" t="s">
        <v>1806</v>
      </c>
      <c r="C46" s="1064" t="s">
        <v>1807</v>
      </c>
      <c r="D46" s="1035">
        <v>45557</v>
      </c>
      <c r="E46" s="777">
        <f t="shared" si="88"/>
        <v>45563</v>
      </c>
      <c r="F46" s="777">
        <f t="shared" si="89"/>
        <v>45566</v>
      </c>
      <c r="G46" s="777">
        <f t="shared" si="90"/>
        <v>45567</v>
      </c>
      <c r="H46" s="916" t="s">
        <v>494</v>
      </c>
      <c r="I46" s="916" t="s">
        <v>494</v>
      </c>
      <c r="J46" s="777">
        <f t="shared" si="83"/>
        <v>45576</v>
      </c>
      <c r="K46" s="777">
        <f t="shared" si="84"/>
        <v>45583</v>
      </c>
      <c r="L46" s="777">
        <f t="shared" si="85"/>
        <v>45584</v>
      </c>
      <c r="M46" s="777">
        <f t="shared" si="86"/>
        <v>45586</v>
      </c>
      <c r="N46" s="777">
        <f t="shared" si="87"/>
        <v>45587</v>
      </c>
      <c r="O46" s="331"/>
      <c r="P46" s="777">
        <f t="shared" ref="P46:P47" si="97">P45+7</f>
        <v>45553</v>
      </c>
      <c r="Q46" s="1093">
        <f t="shared" si="94"/>
        <v>38</v>
      </c>
    </row>
    <row r="47" spans="1:17" ht="20.100000000000001" hidden="1" customHeight="1" x14ac:dyDescent="0.2">
      <c r="A47" s="1088"/>
      <c r="B47" s="1063" t="s">
        <v>1756</v>
      </c>
      <c r="C47" s="1064" t="s">
        <v>1808</v>
      </c>
      <c r="D47" s="1035">
        <v>45564</v>
      </c>
      <c r="E47" s="916" t="s">
        <v>494</v>
      </c>
      <c r="F47" s="777">
        <f t="shared" si="89"/>
        <v>45573</v>
      </c>
      <c r="G47" s="777">
        <f t="shared" si="90"/>
        <v>45574</v>
      </c>
      <c r="H47" s="777">
        <f t="shared" ref="H47:H50" si="98">D47+14</f>
        <v>45578</v>
      </c>
      <c r="I47" s="916" t="s">
        <v>494</v>
      </c>
      <c r="J47" s="777">
        <f t="shared" ref="J47:J52" si="99">D47+19</f>
        <v>45583</v>
      </c>
      <c r="K47" s="777">
        <f t="shared" ref="K47:K52" si="100">D47+26</f>
        <v>45590</v>
      </c>
      <c r="L47" s="777">
        <f t="shared" ref="L47:L52" si="101">D47+27</f>
        <v>45591</v>
      </c>
      <c r="M47" s="777">
        <f t="shared" ref="M47:M52" si="102">D47+29</f>
        <v>45593</v>
      </c>
      <c r="N47" s="777">
        <f t="shared" ref="N47:N52" si="103">D47+30</f>
        <v>45594</v>
      </c>
      <c r="O47" s="331"/>
      <c r="P47" s="777">
        <f t="shared" si="97"/>
        <v>45560</v>
      </c>
      <c r="Q47" s="1093">
        <f t="shared" si="94"/>
        <v>39</v>
      </c>
    </row>
    <row r="48" spans="1:17" ht="20.100000000000001" hidden="1" customHeight="1" x14ac:dyDescent="0.2">
      <c r="A48" s="1124"/>
      <c r="B48" s="1063" t="s">
        <v>1752</v>
      </c>
      <c r="C48" s="1064" t="s">
        <v>1809</v>
      </c>
      <c r="D48" s="1035">
        <v>45568</v>
      </c>
      <c r="E48" s="777">
        <f t="shared" ref="E48:E49" si="104">D48+6</f>
        <v>45574</v>
      </c>
      <c r="F48" s="777">
        <f t="shared" ref="F48:F49" si="105">D48+9</f>
        <v>45577</v>
      </c>
      <c r="G48" s="777">
        <f t="shared" ref="G48:G49" si="106">D48+10</f>
        <v>45578</v>
      </c>
      <c r="H48" s="777">
        <f t="shared" si="98"/>
        <v>45582</v>
      </c>
      <c r="I48" s="777">
        <f t="shared" ref="I48:I50" si="107">D48+16</f>
        <v>45584</v>
      </c>
      <c r="J48" s="777">
        <f t="shared" si="99"/>
        <v>45587</v>
      </c>
      <c r="K48" s="777">
        <f t="shared" si="100"/>
        <v>45594</v>
      </c>
      <c r="L48" s="777">
        <f t="shared" si="101"/>
        <v>45595</v>
      </c>
      <c r="M48" s="777">
        <f t="shared" si="102"/>
        <v>45597</v>
      </c>
      <c r="N48" s="777">
        <f t="shared" si="103"/>
        <v>45598</v>
      </c>
      <c r="O48" s="331"/>
      <c r="P48" s="777">
        <f t="shared" ref="P48:P56" si="108">P47+7</f>
        <v>45567</v>
      </c>
      <c r="Q48" s="1093">
        <f t="shared" si="94"/>
        <v>40</v>
      </c>
    </row>
    <row r="49" spans="1:17" ht="20.100000000000001" hidden="1" customHeight="1" x14ac:dyDescent="0.2">
      <c r="A49" s="1124"/>
      <c r="B49" s="1063" t="s">
        <v>1759</v>
      </c>
      <c r="C49" s="1064" t="s">
        <v>1810</v>
      </c>
      <c r="D49" s="1035">
        <v>45574</v>
      </c>
      <c r="E49" s="777">
        <f t="shared" si="104"/>
        <v>45580</v>
      </c>
      <c r="F49" s="777">
        <f t="shared" si="105"/>
        <v>45583</v>
      </c>
      <c r="G49" s="777">
        <f t="shared" si="106"/>
        <v>45584</v>
      </c>
      <c r="H49" s="777">
        <f t="shared" si="98"/>
        <v>45588</v>
      </c>
      <c r="I49" s="777">
        <f t="shared" si="107"/>
        <v>45590</v>
      </c>
      <c r="J49" s="777">
        <f t="shared" si="99"/>
        <v>45593</v>
      </c>
      <c r="K49" s="777">
        <f t="shared" si="100"/>
        <v>45600</v>
      </c>
      <c r="L49" s="777">
        <f t="shared" si="101"/>
        <v>45601</v>
      </c>
      <c r="M49" s="777">
        <f t="shared" si="102"/>
        <v>45603</v>
      </c>
      <c r="N49" s="777">
        <f t="shared" si="103"/>
        <v>45604</v>
      </c>
      <c r="O49" s="331"/>
      <c r="P49" s="777">
        <f t="shared" si="108"/>
        <v>45574</v>
      </c>
      <c r="Q49" s="1093">
        <f t="shared" ref="Q49:Q54" si="109">WEEKNUM(P49)</f>
        <v>41</v>
      </c>
    </row>
    <row r="50" spans="1:17" ht="20.100000000000001" customHeight="1" x14ac:dyDescent="0.2">
      <c r="A50" s="1124"/>
      <c r="B50" s="1063" t="s">
        <v>1761</v>
      </c>
      <c r="C50" s="1064" t="s">
        <v>1811</v>
      </c>
      <c r="D50" s="1035">
        <v>45592</v>
      </c>
      <c r="E50" s="1183" t="s">
        <v>494</v>
      </c>
      <c r="F50" s="1206"/>
      <c r="G50" s="1184"/>
      <c r="H50" s="777">
        <f t="shared" si="98"/>
        <v>45606</v>
      </c>
      <c r="I50" s="777">
        <f t="shared" si="107"/>
        <v>45608</v>
      </c>
      <c r="J50" s="777">
        <f t="shared" si="99"/>
        <v>45611</v>
      </c>
      <c r="K50" s="777">
        <f t="shared" si="100"/>
        <v>45618</v>
      </c>
      <c r="L50" s="777">
        <f t="shared" si="101"/>
        <v>45619</v>
      </c>
      <c r="M50" s="777">
        <f t="shared" si="102"/>
        <v>45621</v>
      </c>
      <c r="N50" s="777">
        <f t="shared" si="103"/>
        <v>45622</v>
      </c>
      <c r="O50" s="331"/>
      <c r="P50" s="777">
        <f t="shared" si="108"/>
        <v>45581</v>
      </c>
      <c r="Q50" s="1093">
        <f t="shared" si="109"/>
        <v>42</v>
      </c>
    </row>
    <row r="51" spans="1:17" ht="20.100000000000001" customHeight="1" x14ac:dyDescent="0.2">
      <c r="A51" s="1124" t="s">
        <v>4370</v>
      </c>
      <c r="B51" s="1063" t="s">
        <v>4371</v>
      </c>
      <c r="C51" s="1064" t="s">
        <v>1812</v>
      </c>
      <c r="D51" s="1035">
        <v>45587</v>
      </c>
      <c r="E51" s="777">
        <f t="shared" ref="E51" si="110">D51+6</f>
        <v>45593</v>
      </c>
      <c r="F51" s="777">
        <f t="shared" ref="F51" si="111">D51+9</f>
        <v>45596</v>
      </c>
      <c r="G51" s="777">
        <f t="shared" ref="G51" si="112">D51+10</f>
        <v>45597</v>
      </c>
      <c r="H51" s="777">
        <f t="shared" ref="H51:H56" si="113">D51+14</f>
        <v>45601</v>
      </c>
      <c r="I51" s="777">
        <f t="shared" ref="I51:I56" si="114">D51+16</f>
        <v>45603</v>
      </c>
      <c r="J51" s="777">
        <f t="shared" si="99"/>
        <v>45606</v>
      </c>
      <c r="K51" s="777">
        <f t="shared" si="100"/>
        <v>45613</v>
      </c>
      <c r="L51" s="777">
        <f t="shared" si="101"/>
        <v>45614</v>
      </c>
      <c r="M51" s="777">
        <f t="shared" si="102"/>
        <v>45616</v>
      </c>
      <c r="N51" s="777">
        <f t="shared" si="103"/>
        <v>45617</v>
      </c>
      <c r="O51" s="331"/>
      <c r="P51" s="777">
        <f t="shared" si="108"/>
        <v>45588</v>
      </c>
      <c r="Q51" s="1093">
        <f t="shared" si="109"/>
        <v>43</v>
      </c>
    </row>
    <row r="52" spans="1:17" ht="20.100000000000001" customHeight="1" x14ac:dyDescent="0.2">
      <c r="A52" s="1124"/>
      <c r="B52" s="1063" t="s">
        <v>1806</v>
      </c>
      <c r="C52" s="1064" t="s">
        <v>1813</v>
      </c>
      <c r="D52" s="1035">
        <v>45596</v>
      </c>
      <c r="E52" s="777">
        <f t="shared" ref="E52:E56" si="115">D52+6</f>
        <v>45602</v>
      </c>
      <c r="F52" s="777">
        <f t="shared" ref="F52:F56" si="116">D52+9</f>
        <v>45605</v>
      </c>
      <c r="G52" s="777">
        <f t="shared" ref="G52:G56" si="117">D52+10</f>
        <v>45606</v>
      </c>
      <c r="H52" s="777">
        <f t="shared" si="113"/>
        <v>45610</v>
      </c>
      <c r="I52" s="777">
        <f t="shared" si="114"/>
        <v>45612</v>
      </c>
      <c r="J52" s="777">
        <f t="shared" si="99"/>
        <v>45615</v>
      </c>
      <c r="K52" s="777">
        <f t="shared" si="100"/>
        <v>45622</v>
      </c>
      <c r="L52" s="777">
        <f t="shared" si="101"/>
        <v>45623</v>
      </c>
      <c r="M52" s="777">
        <f t="shared" si="102"/>
        <v>45625</v>
      </c>
      <c r="N52" s="777">
        <f t="shared" si="103"/>
        <v>45626</v>
      </c>
      <c r="O52" s="331"/>
      <c r="P52" s="777">
        <f t="shared" si="108"/>
        <v>45595</v>
      </c>
      <c r="Q52" s="1093">
        <f t="shared" si="109"/>
        <v>44</v>
      </c>
    </row>
    <row r="53" spans="1:17" ht="20.100000000000001" customHeight="1" x14ac:dyDescent="0.2">
      <c r="A53" s="1088"/>
      <c r="B53" s="1063" t="s">
        <v>1756</v>
      </c>
      <c r="C53" s="1064" t="s">
        <v>1814</v>
      </c>
      <c r="D53" s="1035">
        <v>45601</v>
      </c>
      <c r="E53" s="777">
        <f t="shared" si="115"/>
        <v>45607</v>
      </c>
      <c r="F53" s="777">
        <f t="shared" si="116"/>
        <v>45610</v>
      </c>
      <c r="G53" s="777">
        <f t="shared" si="117"/>
        <v>45611</v>
      </c>
      <c r="H53" s="777">
        <f t="shared" si="113"/>
        <v>45615</v>
      </c>
      <c r="I53" s="777">
        <f t="shared" si="114"/>
        <v>45617</v>
      </c>
      <c r="J53" s="777">
        <f t="shared" ref="J53:J56" si="118">D53+19</f>
        <v>45620</v>
      </c>
      <c r="K53" s="777">
        <f t="shared" ref="K53:K56" si="119">D53+26</f>
        <v>45627</v>
      </c>
      <c r="L53" s="777">
        <f t="shared" ref="L53:L56" si="120">D53+27</f>
        <v>45628</v>
      </c>
      <c r="M53" s="777">
        <f t="shared" ref="M53:M56" si="121">D53+29</f>
        <v>45630</v>
      </c>
      <c r="N53" s="777">
        <f t="shared" ref="N53:N56" si="122">D53+30</f>
        <v>45631</v>
      </c>
      <c r="O53" s="331"/>
      <c r="P53" s="777">
        <f t="shared" si="108"/>
        <v>45602</v>
      </c>
      <c r="Q53" s="1093">
        <f t="shared" si="109"/>
        <v>45</v>
      </c>
    </row>
    <row r="54" spans="1:17" ht="20.100000000000001" customHeight="1" x14ac:dyDescent="0.2">
      <c r="A54" s="1124"/>
      <c r="B54" s="1063" t="s">
        <v>1752</v>
      </c>
      <c r="C54" s="1064" t="s">
        <v>1815</v>
      </c>
      <c r="D54" s="1035">
        <v>45608</v>
      </c>
      <c r="E54" s="777">
        <f t="shared" si="115"/>
        <v>45614</v>
      </c>
      <c r="F54" s="777">
        <f t="shared" si="116"/>
        <v>45617</v>
      </c>
      <c r="G54" s="777">
        <f t="shared" si="117"/>
        <v>45618</v>
      </c>
      <c r="H54" s="777">
        <f t="shared" si="113"/>
        <v>45622</v>
      </c>
      <c r="I54" s="777">
        <f t="shared" si="114"/>
        <v>45624</v>
      </c>
      <c r="J54" s="777">
        <f t="shared" si="118"/>
        <v>45627</v>
      </c>
      <c r="K54" s="777">
        <f t="shared" si="119"/>
        <v>45634</v>
      </c>
      <c r="L54" s="777">
        <f t="shared" si="120"/>
        <v>45635</v>
      </c>
      <c r="M54" s="777">
        <f t="shared" si="121"/>
        <v>45637</v>
      </c>
      <c r="N54" s="777">
        <f t="shared" si="122"/>
        <v>45638</v>
      </c>
      <c r="O54" s="331"/>
      <c r="P54" s="777">
        <f t="shared" si="108"/>
        <v>45609</v>
      </c>
      <c r="Q54" s="1093">
        <f t="shared" si="109"/>
        <v>46</v>
      </c>
    </row>
    <row r="55" spans="1:17" ht="20.100000000000001" customHeight="1" x14ac:dyDescent="0.2">
      <c r="A55" s="1124"/>
      <c r="B55" s="1063" t="s">
        <v>1759</v>
      </c>
      <c r="C55" s="1064" t="s">
        <v>1816</v>
      </c>
      <c r="D55" s="1035">
        <v>45615</v>
      </c>
      <c r="E55" s="777">
        <f t="shared" si="115"/>
        <v>45621</v>
      </c>
      <c r="F55" s="777">
        <f t="shared" si="116"/>
        <v>45624</v>
      </c>
      <c r="G55" s="777">
        <f t="shared" si="117"/>
        <v>45625</v>
      </c>
      <c r="H55" s="777">
        <f t="shared" si="113"/>
        <v>45629</v>
      </c>
      <c r="I55" s="777">
        <f t="shared" si="114"/>
        <v>45631</v>
      </c>
      <c r="J55" s="777">
        <f t="shared" si="118"/>
        <v>45634</v>
      </c>
      <c r="K55" s="777">
        <f t="shared" si="119"/>
        <v>45641</v>
      </c>
      <c r="L55" s="777">
        <f t="shared" si="120"/>
        <v>45642</v>
      </c>
      <c r="M55" s="777">
        <f t="shared" si="121"/>
        <v>45644</v>
      </c>
      <c r="N55" s="777">
        <f t="shared" si="122"/>
        <v>45645</v>
      </c>
      <c r="O55" s="331"/>
      <c r="P55" s="777">
        <f t="shared" si="108"/>
        <v>45616</v>
      </c>
      <c r="Q55" s="1093">
        <f t="shared" ref="Q55:Q56" si="123">WEEKNUM(P55)</f>
        <v>47</v>
      </c>
    </row>
    <row r="56" spans="1:17" ht="20.100000000000001" customHeight="1" x14ac:dyDescent="0.2">
      <c r="A56" s="1124"/>
      <c r="B56" s="1063" t="s">
        <v>1761</v>
      </c>
      <c r="C56" s="1064" t="s">
        <v>1817</v>
      </c>
      <c r="D56" s="1035">
        <v>45630</v>
      </c>
      <c r="E56" s="777">
        <f t="shared" si="115"/>
        <v>45636</v>
      </c>
      <c r="F56" s="777">
        <f t="shared" si="116"/>
        <v>45639</v>
      </c>
      <c r="G56" s="777">
        <f t="shared" si="117"/>
        <v>45640</v>
      </c>
      <c r="H56" s="777">
        <f t="shared" si="113"/>
        <v>45644</v>
      </c>
      <c r="I56" s="777">
        <f t="shared" si="114"/>
        <v>45646</v>
      </c>
      <c r="J56" s="777">
        <f t="shared" si="118"/>
        <v>45649</v>
      </c>
      <c r="K56" s="777">
        <f t="shared" si="119"/>
        <v>45656</v>
      </c>
      <c r="L56" s="777">
        <f t="shared" si="120"/>
        <v>45657</v>
      </c>
      <c r="M56" s="777">
        <f t="shared" si="121"/>
        <v>45659</v>
      </c>
      <c r="N56" s="777">
        <f t="shared" si="122"/>
        <v>45660</v>
      </c>
      <c r="O56" s="331"/>
      <c r="P56" s="777">
        <f t="shared" si="108"/>
        <v>45623</v>
      </c>
      <c r="Q56" s="1093">
        <f t="shared" si="123"/>
        <v>48</v>
      </c>
    </row>
    <row r="57" spans="1:17" ht="24.95" customHeight="1" x14ac:dyDescent="0.2">
      <c r="A57" s="1124"/>
      <c r="B57" s="147" t="s">
        <v>829</v>
      </c>
      <c r="C57" s="76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617"/>
      <c r="P57" s="146"/>
      <c r="Q57" s="146"/>
    </row>
    <row r="58" spans="1:17" ht="17.25" customHeight="1" x14ac:dyDescent="0.2">
      <c r="B58" s="410"/>
      <c r="C58" s="155"/>
      <c r="D58" s="155"/>
      <c r="E58" s="180"/>
      <c r="F58" s="180"/>
      <c r="G58" s="180"/>
      <c r="H58" s="149"/>
      <c r="K58" s="618"/>
      <c r="L58" s="619"/>
      <c r="M58" s="619"/>
      <c r="N58" s="620"/>
      <c r="O58" s="620"/>
      <c r="P58" s="146"/>
      <c r="Q58" s="146"/>
    </row>
    <row r="59" spans="1:17" s="159" customFormat="1" ht="17.25" customHeight="1" x14ac:dyDescent="0.2">
      <c r="A59" s="1124"/>
      <c r="C59" s="145"/>
      <c r="D59" s="145"/>
      <c r="E59" s="145"/>
      <c r="F59" s="145"/>
      <c r="G59" s="145"/>
      <c r="H59" s="145"/>
      <c r="I59" s="145"/>
      <c r="N59" s="147"/>
      <c r="O59" s="145"/>
    </row>
    <row r="60" spans="1:17" s="159" customFormat="1" ht="17.25" customHeight="1" thickBot="1" x14ac:dyDescent="0.25">
      <c r="A60" s="1124"/>
      <c r="B60" s="434"/>
      <c r="C60" s="145"/>
      <c r="D60" s="145"/>
      <c r="E60" s="145"/>
      <c r="F60" s="145"/>
      <c r="G60" s="145"/>
      <c r="H60" s="145"/>
      <c r="I60" s="145"/>
      <c r="N60" s="147"/>
      <c r="O60" s="145"/>
    </row>
    <row r="61" spans="1:17" s="147" customFormat="1" ht="18.75" customHeight="1" x14ac:dyDescent="0.2">
      <c r="A61" s="898"/>
      <c r="B61" s="790"/>
      <c r="C61" s="791"/>
      <c r="D61" s="792"/>
      <c r="E61" s="793"/>
      <c r="F61" s="794"/>
      <c r="G61" s="795"/>
      <c r="H61" s="796"/>
      <c r="I61" s="771"/>
      <c r="J61" s="145"/>
      <c r="K61" s="145"/>
      <c r="L61" s="145"/>
      <c r="M61" s="145"/>
      <c r="N61" s="145"/>
      <c r="O61" s="145"/>
    </row>
    <row r="62" spans="1:17" s="147" customFormat="1" ht="18.75" customHeight="1" x14ac:dyDescent="0.2">
      <c r="A62" s="898"/>
      <c r="B62" s="797" t="s">
        <v>535</v>
      </c>
      <c r="C62" s="145"/>
      <c r="D62" s="147" t="s">
        <v>536</v>
      </c>
      <c r="G62" s="147" t="s">
        <v>537</v>
      </c>
      <c r="H62" s="798"/>
      <c r="J62" s="145"/>
      <c r="K62" s="145"/>
      <c r="L62" s="145"/>
      <c r="M62" s="145"/>
    </row>
    <row r="63" spans="1:17" s="147" customFormat="1" ht="18.75" customHeight="1" x14ac:dyDescent="0.2">
      <c r="A63" s="898"/>
      <c r="B63" s="799" t="s">
        <v>538</v>
      </c>
      <c r="C63" s="800" t="s">
        <v>539</v>
      </c>
      <c r="D63" s="133" t="s">
        <v>540</v>
      </c>
      <c r="F63" s="800" t="s">
        <v>541</v>
      </c>
      <c r="G63" s="145" t="s">
        <v>542</v>
      </c>
      <c r="H63" s="801" t="s">
        <v>543</v>
      </c>
      <c r="J63" s="145"/>
      <c r="K63" s="145"/>
      <c r="L63" s="145"/>
      <c r="M63" s="145"/>
    </row>
    <row r="64" spans="1:17" s="147" customFormat="1" ht="18.75" customHeight="1" x14ac:dyDescent="0.2">
      <c r="A64" s="898"/>
      <c r="B64" s="799" t="s">
        <v>544</v>
      </c>
      <c r="C64" s="800" t="s">
        <v>545</v>
      </c>
      <c r="D64" s="133" t="s">
        <v>546</v>
      </c>
      <c r="E64" s="148" t="s">
        <v>547</v>
      </c>
      <c r="F64" s="804" t="s">
        <v>548</v>
      </c>
      <c r="G64" s="145" t="s">
        <v>549</v>
      </c>
      <c r="H64" s="801" t="s">
        <v>550</v>
      </c>
      <c r="J64" s="145"/>
      <c r="K64" s="145"/>
      <c r="L64" s="145"/>
      <c r="M64" s="145"/>
    </row>
    <row r="65" spans="2:8" s="147" customFormat="1" ht="18.75" customHeight="1" x14ac:dyDescent="0.2">
      <c r="B65" s="802" t="s">
        <v>551</v>
      </c>
      <c r="C65" s="803" t="s">
        <v>552</v>
      </c>
      <c r="D65" s="133" t="s">
        <v>553</v>
      </c>
      <c r="E65" s="148" t="s">
        <v>554</v>
      </c>
      <c r="F65" s="804" t="s">
        <v>555</v>
      </c>
      <c r="G65" s="603" t="s">
        <v>556</v>
      </c>
      <c r="H65" s="805" t="s">
        <v>557</v>
      </c>
    </row>
    <row r="66" spans="2:8" s="147" customFormat="1" ht="18.75" customHeight="1" x14ac:dyDescent="0.2">
      <c r="B66" s="802" t="s">
        <v>558</v>
      </c>
      <c r="C66" s="803" t="s">
        <v>559</v>
      </c>
      <c r="D66" s="133" t="s">
        <v>560</v>
      </c>
      <c r="E66" s="148" t="s">
        <v>561</v>
      </c>
      <c r="F66" s="804" t="s">
        <v>562</v>
      </c>
      <c r="G66" s="603" t="s">
        <v>563</v>
      </c>
      <c r="H66" s="805" t="s">
        <v>564</v>
      </c>
    </row>
    <row r="67" spans="2:8" s="147" customFormat="1" ht="18.75" customHeight="1" x14ac:dyDescent="0.2">
      <c r="B67" s="802" t="s">
        <v>565</v>
      </c>
      <c r="C67" s="803" t="s">
        <v>566</v>
      </c>
      <c r="D67" s="133" t="s">
        <v>567</v>
      </c>
      <c r="E67" s="148" t="s">
        <v>568</v>
      </c>
      <c r="F67" s="804" t="s">
        <v>569</v>
      </c>
      <c r="G67" s="603" t="s">
        <v>570</v>
      </c>
      <c r="H67" s="805" t="s">
        <v>571</v>
      </c>
    </row>
    <row r="68" spans="2:8" s="147" customFormat="1" ht="18.75" customHeight="1" x14ac:dyDescent="0.2">
      <c r="B68" s="802" t="s">
        <v>572</v>
      </c>
      <c r="C68" s="803" t="s">
        <v>573</v>
      </c>
      <c r="D68" s="133" t="s">
        <v>574</v>
      </c>
      <c r="E68" s="148" t="s">
        <v>575</v>
      </c>
      <c r="F68" s="804" t="s">
        <v>576</v>
      </c>
      <c r="G68" s="603" t="s">
        <v>577</v>
      </c>
      <c r="H68" s="805" t="s">
        <v>578</v>
      </c>
    </row>
    <row r="69" spans="2:8" s="147" customFormat="1" ht="18.75" customHeight="1" x14ac:dyDescent="0.2">
      <c r="B69" s="802" t="s">
        <v>579</v>
      </c>
      <c r="C69" s="803" t="s">
        <v>580</v>
      </c>
      <c r="D69" s="133" t="s">
        <v>581</v>
      </c>
      <c r="E69" s="148" t="s">
        <v>582</v>
      </c>
      <c r="F69" s="758" t="s">
        <v>583</v>
      </c>
      <c r="G69" s="603" t="s">
        <v>584</v>
      </c>
      <c r="H69" s="806" t="s">
        <v>585</v>
      </c>
    </row>
    <row r="70" spans="2:8" s="147" customFormat="1" ht="18.75" customHeight="1" x14ac:dyDescent="0.2">
      <c r="B70" s="802" t="s">
        <v>586</v>
      </c>
      <c r="C70" s="803" t="s">
        <v>587</v>
      </c>
      <c r="D70" s="133"/>
      <c r="E70" s="145"/>
      <c r="F70" s="603"/>
      <c r="H70" s="807"/>
    </row>
    <row r="71" spans="2:8" ht="17.25" customHeight="1" thickBot="1" x14ac:dyDescent="0.25">
      <c r="B71" s="808"/>
      <c r="C71" s="809"/>
      <c r="D71" s="809"/>
      <c r="E71" s="810"/>
      <c r="F71" s="810"/>
      <c r="G71" s="810"/>
      <c r="H71" s="811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6">
    <mergeCell ref="E50:G50"/>
    <mergeCell ref="B2:F2"/>
    <mergeCell ref="B4:F4"/>
    <mergeCell ref="E22:G22"/>
    <mergeCell ref="D7:D8"/>
    <mergeCell ref="B7:C7"/>
  </mergeCells>
  <hyperlinks>
    <hyperlink ref="H2" location="HOME!Print_Area" display="HOME" xr:uid="{68243489-7857-469A-81A1-7729ED3EA5A8}"/>
    <hyperlink ref="H63" r:id="rId10" xr:uid="{1B6A734C-7A72-416E-BDED-A040AB0235F6}"/>
    <hyperlink ref="C63" r:id="rId11" xr:uid="{1DBC014F-0416-4052-842D-224ADABA9A01}"/>
    <hyperlink ref="H68" r:id="rId12" xr:uid="{D3FD0745-2F2E-47DF-8409-C68BD759D401}"/>
    <hyperlink ref="H67" r:id="rId13" xr:uid="{8A153B3D-865B-4C69-AD4E-94E050770AA6}"/>
    <hyperlink ref="C67" r:id="rId14" xr:uid="{331B6A87-C896-4424-BB80-6C69EAAE0A4F}"/>
    <hyperlink ref="C68" r:id="rId15" xr:uid="{9D9C5D8A-4A51-4A40-B7B3-E395E4D111F1}"/>
    <hyperlink ref="C65" r:id="rId16" xr:uid="{E3BA0858-2486-4397-9D84-646BF5DA144D}"/>
    <hyperlink ref="C64" r:id="rId17" xr:uid="{8BCADC00-08D8-4A89-BB9E-3A92E1B5F8E0}"/>
    <hyperlink ref="C70" r:id="rId18" xr:uid="{CE5FB450-CD3C-4C7B-BAB9-02ADAACE98AB}"/>
    <hyperlink ref="H66" r:id="rId19" xr:uid="{319169A7-7508-40F3-82FE-3AC5E1D6CFDA}"/>
    <hyperlink ref="H69" r:id="rId20" xr:uid="{4917F8B1-9810-4046-8C5E-31F264861742}"/>
    <hyperlink ref="C66" r:id="rId21" xr:uid="{DD0A57E0-B5F2-4A06-A034-AC7D3C706A0A}"/>
    <hyperlink ref="F63" r:id="rId22" xr:uid="{66621209-6C7E-4ACF-8282-FA92FA66EC0F}"/>
    <hyperlink ref="F68" r:id="rId23" xr:uid="{7B1D8494-0FDF-498C-9FAA-677510C27BDB}"/>
    <hyperlink ref="F64" r:id="rId24" xr:uid="{BA4E909C-6F69-4343-B597-90B4D8F16293}"/>
    <hyperlink ref="F65" r:id="rId25" xr:uid="{AE1D85DE-C3B7-48EF-8EF5-A0F9D3F6A021}"/>
    <hyperlink ref="F66" r:id="rId26" xr:uid="{76589FBE-ACD7-4909-B7B0-3A1F985DD9C8}"/>
    <hyperlink ref="F67" r:id="rId27" xr:uid="{AF421BEC-AD9B-40AB-B64E-E4EED0ABD102}"/>
    <hyperlink ref="H64" r:id="rId28" xr:uid="{184B163A-5347-4989-A65D-8B1C66538894}"/>
    <hyperlink ref="H65" r:id="rId29" xr:uid="{82812098-1AA2-4607-84DC-A27E52F11A34}"/>
    <hyperlink ref="F69" r:id="rId30" xr:uid="{86945846-3F9A-4DE8-88D6-F5875C8B5208}"/>
  </hyperlinks>
  <pageMargins left="0.7" right="0.7" top="0.75" bottom="0.75" header="0.3" footer="0.3"/>
  <pageSetup paperSize="9" scale="32" orientation="landscape" r:id="rId31"/>
  <headerFooter>
    <oddFooter>&amp;L_x000D_&amp;1#&amp;"Calibri"&amp;10&amp;K000000 Sensitivity: Public</oddFooter>
  </headerFooter>
  <legacyDrawing r:id="rId3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L152"/>
  <sheetViews>
    <sheetView showGridLines="0" topLeftCell="A8" zoomScale="130" zoomScaleNormal="130" zoomScaleSheetLayoutView="85" workbookViewId="0">
      <selection activeCell="D130" sqref="D130"/>
    </sheetView>
  </sheetViews>
  <sheetFormatPr defaultColWidth="9.140625" defaultRowHeight="18" customHeight="1" x14ac:dyDescent="0.2"/>
  <cols>
    <col min="1" max="1" width="27.7109375" style="896" customWidth="1"/>
    <col min="2" max="2" width="22.85546875" style="11" customWidth="1"/>
    <col min="3" max="3" width="25" style="11" bestFit="1" customWidth="1"/>
    <col min="4" max="5" width="18.7109375" style="11" customWidth="1"/>
    <col min="6" max="6" width="23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0.7109375" style="18" customWidth="1"/>
    <col min="12" max="12" width="20.7109375" style="18" customWidth="1"/>
    <col min="13" max="13" width="13.140625" style="18" customWidth="1"/>
    <col min="14" max="16384" width="9.140625" style="18"/>
  </cols>
  <sheetData>
    <row r="1" spans="1:11" s="124" customFormat="1" ht="18" customHeight="1" thickBot="1" x14ac:dyDescent="0.25">
      <c r="A1" s="894"/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s="124" customFormat="1" ht="18" customHeight="1" thickBot="1" x14ac:dyDescent="0.25">
      <c r="A2" s="894"/>
      <c r="B2" s="1229" t="s">
        <v>116</v>
      </c>
      <c r="C2" s="1229"/>
      <c r="D2" s="1229"/>
      <c r="E2" s="1229"/>
      <c r="F2" s="1229"/>
      <c r="G2" s="627"/>
      <c r="H2" s="1036" t="s">
        <v>377</v>
      </c>
      <c r="I2" s="426"/>
      <c r="J2" s="426"/>
      <c r="K2" s="426"/>
    </row>
    <row r="3" spans="1:11" s="124" customFormat="1" ht="18" customHeight="1" thickBot="1" x14ac:dyDescent="0.25">
      <c r="A3" s="894"/>
      <c r="B3" s="625"/>
      <c r="C3" s="626"/>
      <c r="D3" s="626"/>
      <c r="E3" s="626"/>
      <c r="F3" s="626"/>
      <c r="G3" s="426"/>
      <c r="H3" s="426"/>
      <c r="I3" s="426"/>
      <c r="J3" s="426"/>
      <c r="K3" s="426"/>
    </row>
    <row r="4" spans="1:11" s="149" customFormat="1" ht="21" thickBot="1" x14ac:dyDescent="0.25">
      <c r="A4" s="894"/>
      <c r="B4" s="1226" t="s">
        <v>124</v>
      </c>
      <c r="C4" s="1227"/>
      <c r="D4" s="1227"/>
      <c r="E4" s="1227"/>
      <c r="F4" s="1228"/>
      <c r="G4" s="1129"/>
      <c r="H4" s="426"/>
      <c r="I4" s="426"/>
      <c r="J4" s="426"/>
      <c r="K4" s="426"/>
    </row>
    <row r="5" spans="1:11" s="149" customFormat="1" ht="20.25" x14ac:dyDescent="0.2">
      <c r="A5" s="1130"/>
      <c r="B5" s="1131"/>
      <c r="C5" s="1131"/>
      <c r="D5" s="1131"/>
      <c r="E5" s="1131"/>
      <c r="F5" s="1131"/>
      <c r="G5" s="1132"/>
      <c r="H5" s="205"/>
      <c r="I5" s="205"/>
      <c r="J5" s="205"/>
      <c r="K5" s="205"/>
    </row>
    <row r="6" spans="1:11" s="149" customFormat="1" ht="20.100000000000001" customHeight="1" x14ac:dyDescent="0.2">
      <c r="A6" s="1121"/>
      <c r="B6" s="1205" t="s">
        <v>1482</v>
      </c>
      <c r="C6" s="1205"/>
      <c r="D6" s="1205"/>
      <c r="E6" s="1205"/>
      <c r="F6" s="1205"/>
      <c r="G6" s="1126"/>
      <c r="H6" s="145"/>
      <c r="I6" s="145"/>
      <c r="J6" s="145"/>
      <c r="K6" s="145"/>
    </row>
    <row r="7" spans="1:11" s="149" customFormat="1" ht="20.100000000000001" customHeight="1" x14ac:dyDescent="0.2">
      <c r="A7" s="1121"/>
      <c r="B7" s="1123"/>
      <c r="C7" s="1123"/>
      <c r="D7" s="1123"/>
      <c r="E7" s="1123"/>
      <c r="F7" s="1123"/>
      <c r="G7" s="1123"/>
      <c r="H7" s="145"/>
      <c r="I7" s="145"/>
      <c r="J7" s="145"/>
      <c r="K7" s="145"/>
    </row>
    <row r="8" spans="1:11" s="146" customFormat="1" ht="27.75" customHeight="1" x14ac:dyDescent="0.2">
      <c r="A8" s="894"/>
      <c r="B8" s="1185" t="s">
        <v>124</v>
      </c>
      <c r="C8" s="1186"/>
      <c r="D8" s="1230" t="s">
        <v>378</v>
      </c>
      <c r="E8" s="1049" t="s">
        <v>461</v>
      </c>
      <c r="F8" s="1050" t="s">
        <v>292</v>
      </c>
      <c r="G8" s="1050" t="s">
        <v>236</v>
      </c>
      <c r="I8" s="982" t="s">
        <v>1818</v>
      </c>
      <c r="K8" s="426"/>
    </row>
    <row r="9" spans="1:11" s="146" customFormat="1" ht="18" customHeight="1" x14ac:dyDescent="0.2">
      <c r="A9" s="894"/>
      <c r="B9" s="1049" t="s">
        <v>380</v>
      </c>
      <c r="C9" s="1049" t="s">
        <v>381</v>
      </c>
      <c r="D9" s="1231"/>
      <c r="E9" s="1051" t="s">
        <v>342</v>
      </c>
      <c r="F9" s="1052" t="s">
        <v>157</v>
      </c>
      <c r="G9" s="1052" t="s">
        <v>143</v>
      </c>
      <c r="I9" s="1139" t="s">
        <v>382</v>
      </c>
      <c r="J9" s="426"/>
      <c r="K9" s="426"/>
    </row>
    <row r="10" spans="1:11" s="146" customFormat="1" ht="19.5" hidden="1" customHeight="1" x14ac:dyDescent="0.2">
      <c r="A10" s="875" t="s">
        <v>1819</v>
      </c>
      <c r="B10" s="647" t="s">
        <v>1750</v>
      </c>
      <c r="C10" s="648" t="s">
        <v>1820</v>
      </c>
      <c r="D10" s="648">
        <v>45200</v>
      </c>
      <c r="E10" s="650">
        <f t="shared" ref="E10" si="0">D10+2</f>
        <v>45202</v>
      </c>
      <c r="F10" s="648">
        <f t="shared" ref="F10" si="1">D10+6</f>
        <v>45206</v>
      </c>
      <c r="G10" s="648">
        <f t="shared" ref="G10" si="2">D10+7</f>
        <v>45207</v>
      </c>
      <c r="I10" s="976">
        <v>45201</v>
      </c>
      <c r="J10" s="627"/>
      <c r="K10" s="426"/>
    </row>
    <row r="11" spans="1:11" s="146" customFormat="1" ht="19.5" hidden="1" customHeight="1" x14ac:dyDescent="0.2">
      <c r="A11" s="875"/>
      <c r="B11" s="647" t="s">
        <v>1417</v>
      </c>
      <c r="C11" s="648" t="s">
        <v>1821</v>
      </c>
      <c r="D11" s="648">
        <f t="shared" ref="D11:D29" si="3">D10+7</f>
        <v>45207</v>
      </c>
      <c r="E11" s="648">
        <f t="shared" ref="E11" si="4">D11+2</f>
        <v>45209</v>
      </c>
      <c r="F11" s="648">
        <f t="shared" ref="F11" si="5">D11+6</f>
        <v>45213</v>
      </c>
      <c r="G11" s="648">
        <f t="shared" ref="G11" si="6">D11+7</f>
        <v>45214</v>
      </c>
      <c r="I11" s="976">
        <f t="shared" ref="I11:I23" si="7">D11+1</f>
        <v>45208</v>
      </c>
      <c r="J11" s="627"/>
      <c r="K11" s="426"/>
    </row>
    <row r="12" spans="1:11" s="146" customFormat="1" ht="19.5" hidden="1" customHeight="1" x14ac:dyDescent="0.2">
      <c r="A12" s="875"/>
      <c r="B12" s="647" t="s">
        <v>1413</v>
      </c>
      <c r="C12" s="648" t="s">
        <v>1822</v>
      </c>
      <c r="D12" s="648">
        <v>45215</v>
      </c>
      <c r="E12" s="648">
        <f t="shared" ref="E12" si="8">D12+2</f>
        <v>45217</v>
      </c>
      <c r="F12" s="648">
        <f t="shared" ref="F12" si="9">D12+6</f>
        <v>45221</v>
      </c>
      <c r="G12" s="648">
        <f t="shared" ref="G12" si="10">D12+7</f>
        <v>45222</v>
      </c>
      <c r="I12" s="976">
        <f t="shared" si="7"/>
        <v>45216</v>
      </c>
      <c r="J12" s="627"/>
      <c r="K12" s="426"/>
    </row>
    <row r="13" spans="1:11" s="146" customFormat="1" ht="19.5" hidden="1" customHeight="1" x14ac:dyDescent="0.2">
      <c r="A13" s="875" t="s">
        <v>1823</v>
      </c>
      <c r="B13" s="647" t="s">
        <v>1824</v>
      </c>
      <c r="C13" s="648" t="s">
        <v>1825</v>
      </c>
      <c r="D13" s="648">
        <v>45221</v>
      </c>
      <c r="E13" s="648">
        <f t="shared" ref="E13" si="11">D13+2</f>
        <v>45223</v>
      </c>
      <c r="F13" s="648">
        <f t="shared" ref="F13" si="12">D13+6</f>
        <v>45227</v>
      </c>
      <c r="G13" s="648">
        <f t="shared" ref="G13" si="13">D13+7</f>
        <v>45228</v>
      </c>
      <c r="I13" s="976">
        <f t="shared" si="7"/>
        <v>45222</v>
      </c>
      <c r="J13" s="627"/>
      <c r="K13" s="426"/>
    </row>
    <row r="14" spans="1:11" s="146" customFormat="1" ht="19.5" hidden="1" customHeight="1" x14ac:dyDescent="0.2">
      <c r="A14" s="875"/>
      <c r="B14" s="647" t="s">
        <v>1826</v>
      </c>
      <c r="C14" s="648" t="s">
        <v>1827</v>
      </c>
      <c r="D14" s="648">
        <f t="shared" si="3"/>
        <v>45228</v>
      </c>
      <c r="E14" s="648">
        <f t="shared" ref="E14" si="14">D14+2</f>
        <v>45230</v>
      </c>
      <c r="F14" s="648">
        <f t="shared" ref="F14" si="15">D14+6</f>
        <v>45234</v>
      </c>
      <c r="G14" s="648">
        <f t="shared" ref="G14" si="16">D14+7</f>
        <v>45235</v>
      </c>
      <c r="I14" s="976">
        <f t="shared" si="7"/>
        <v>45229</v>
      </c>
      <c r="J14" s="627"/>
      <c r="K14" s="426"/>
    </row>
    <row r="15" spans="1:11" s="146" customFormat="1" ht="19.5" hidden="1" customHeight="1" x14ac:dyDescent="0.2">
      <c r="A15" s="875"/>
      <c r="B15" s="647" t="s">
        <v>1425</v>
      </c>
      <c r="C15" s="648" t="s">
        <v>1828</v>
      </c>
      <c r="D15" s="648">
        <f t="shared" si="3"/>
        <v>45235</v>
      </c>
      <c r="E15" s="648">
        <f t="shared" ref="E15:E18" si="17">D15+2</f>
        <v>45237</v>
      </c>
      <c r="F15" s="648">
        <f t="shared" ref="F15:F18" si="18">D15+6</f>
        <v>45241</v>
      </c>
      <c r="G15" s="648">
        <f t="shared" ref="G15:G18" si="19">D15+7</f>
        <v>45242</v>
      </c>
      <c r="I15" s="976">
        <f t="shared" si="7"/>
        <v>45236</v>
      </c>
      <c r="J15" s="627"/>
      <c r="K15" s="426"/>
    </row>
    <row r="16" spans="1:11" s="146" customFormat="1" ht="19.5" hidden="1" customHeight="1" x14ac:dyDescent="0.2">
      <c r="A16" s="875"/>
      <c r="B16" s="647" t="s">
        <v>1750</v>
      </c>
      <c r="C16" s="648" t="s">
        <v>1829</v>
      </c>
      <c r="D16" s="648">
        <f t="shared" si="3"/>
        <v>45242</v>
      </c>
      <c r="E16" s="648">
        <f t="shared" si="17"/>
        <v>45244</v>
      </c>
      <c r="F16" s="648">
        <f t="shared" si="18"/>
        <v>45248</v>
      </c>
      <c r="G16" s="648">
        <f t="shared" si="19"/>
        <v>45249</v>
      </c>
      <c r="I16" s="976">
        <f t="shared" si="7"/>
        <v>45243</v>
      </c>
      <c r="J16" s="627"/>
      <c r="K16" s="426"/>
    </row>
    <row r="17" spans="1:11" s="146" customFormat="1" ht="19.5" hidden="1" customHeight="1" x14ac:dyDescent="0.2">
      <c r="A17" s="875"/>
      <c r="B17" s="647" t="s">
        <v>1417</v>
      </c>
      <c r="C17" s="648" t="s">
        <v>1830</v>
      </c>
      <c r="D17" s="648">
        <f t="shared" si="3"/>
        <v>45249</v>
      </c>
      <c r="E17" s="648">
        <f t="shared" si="17"/>
        <v>45251</v>
      </c>
      <c r="F17" s="648">
        <f t="shared" si="18"/>
        <v>45255</v>
      </c>
      <c r="G17" s="648">
        <f t="shared" si="19"/>
        <v>45256</v>
      </c>
      <c r="I17" s="976">
        <f t="shared" si="7"/>
        <v>45250</v>
      </c>
      <c r="J17" s="627"/>
      <c r="K17" s="426"/>
    </row>
    <row r="18" spans="1:11" s="146" customFormat="1" ht="19.5" hidden="1" customHeight="1" x14ac:dyDescent="0.2">
      <c r="A18" s="875"/>
      <c r="B18" s="647" t="s">
        <v>1413</v>
      </c>
      <c r="C18" s="648" t="s">
        <v>1831</v>
      </c>
      <c r="D18" s="648">
        <f t="shared" si="3"/>
        <v>45256</v>
      </c>
      <c r="E18" s="648">
        <f t="shared" si="17"/>
        <v>45258</v>
      </c>
      <c r="F18" s="648">
        <f t="shared" si="18"/>
        <v>45262</v>
      </c>
      <c r="G18" s="648">
        <f t="shared" si="19"/>
        <v>45263</v>
      </c>
      <c r="I18" s="976">
        <f t="shared" si="7"/>
        <v>45257</v>
      </c>
      <c r="J18" s="627"/>
      <c r="K18" s="426"/>
    </row>
    <row r="19" spans="1:11" s="146" customFormat="1" ht="19.5" hidden="1" customHeight="1" x14ac:dyDescent="0.2">
      <c r="A19" s="875" t="s">
        <v>1832</v>
      </c>
      <c r="B19" s="647" t="s">
        <v>1437</v>
      </c>
      <c r="C19" s="648" t="s">
        <v>1833</v>
      </c>
      <c r="D19" s="648">
        <f t="shared" si="3"/>
        <v>45263</v>
      </c>
      <c r="E19" s="648">
        <f t="shared" ref="E19" si="20">D19+2</f>
        <v>45265</v>
      </c>
      <c r="F19" s="648">
        <f t="shared" ref="F19" si="21">D19+6</f>
        <v>45269</v>
      </c>
      <c r="G19" s="648">
        <f t="shared" ref="G19" si="22">D19+7</f>
        <v>45270</v>
      </c>
      <c r="I19" s="976">
        <f t="shared" si="7"/>
        <v>45264</v>
      </c>
      <c r="J19" s="627"/>
      <c r="K19" s="426"/>
    </row>
    <row r="20" spans="1:11" s="146" customFormat="1" ht="19.5" hidden="1" customHeight="1" x14ac:dyDescent="0.2">
      <c r="A20" s="875" t="s">
        <v>1834</v>
      </c>
      <c r="B20" s="726" t="s">
        <v>1199</v>
      </c>
      <c r="C20" s="648" t="s">
        <v>1835</v>
      </c>
      <c r="D20" s="650">
        <f t="shared" si="3"/>
        <v>45270</v>
      </c>
      <c r="E20" s="650">
        <f t="shared" ref="E20" si="23">D20+2</f>
        <v>45272</v>
      </c>
      <c r="F20" s="650">
        <f t="shared" ref="F20" si="24">D20+6</f>
        <v>45276</v>
      </c>
      <c r="G20" s="650">
        <f t="shared" ref="G20" si="25">D20+7</f>
        <v>45277</v>
      </c>
      <c r="I20" s="981">
        <f t="shared" si="7"/>
        <v>45271</v>
      </c>
      <c r="J20" s="627"/>
      <c r="K20" s="426"/>
    </row>
    <row r="21" spans="1:11" s="146" customFormat="1" ht="19.5" hidden="1" customHeight="1" x14ac:dyDescent="0.2">
      <c r="A21" s="875"/>
      <c r="B21" s="647" t="s">
        <v>1425</v>
      </c>
      <c r="C21" s="648" t="s">
        <v>1836</v>
      </c>
      <c r="D21" s="648">
        <f t="shared" si="3"/>
        <v>45277</v>
      </c>
      <c r="E21" s="648">
        <f t="shared" ref="E21" si="26">D21+2</f>
        <v>45279</v>
      </c>
      <c r="F21" s="648">
        <f t="shared" ref="F21" si="27">D21+6</f>
        <v>45283</v>
      </c>
      <c r="G21" s="648">
        <f t="shared" ref="G21" si="28">D21+7</f>
        <v>45284</v>
      </c>
      <c r="I21" s="976">
        <f t="shared" si="7"/>
        <v>45278</v>
      </c>
      <c r="J21" s="627"/>
      <c r="K21" s="426"/>
    </row>
    <row r="22" spans="1:11" s="146" customFormat="1" ht="19.5" hidden="1" customHeight="1" x14ac:dyDescent="0.2">
      <c r="A22" s="875"/>
      <c r="B22" s="647" t="s">
        <v>1433</v>
      </c>
      <c r="C22" s="648" t="s">
        <v>1837</v>
      </c>
      <c r="D22" s="648">
        <f t="shared" si="3"/>
        <v>45284</v>
      </c>
      <c r="E22" s="648">
        <f t="shared" ref="E22" si="29">D22+2</f>
        <v>45286</v>
      </c>
      <c r="F22" s="723">
        <f t="shared" ref="F22" si="30">D22+6</f>
        <v>45290</v>
      </c>
      <c r="G22" s="648">
        <f t="shared" ref="G22" si="31">D22+7</f>
        <v>45291</v>
      </c>
      <c r="I22" s="976">
        <f t="shared" si="7"/>
        <v>45285</v>
      </c>
      <c r="J22" s="627"/>
      <c r="K22" s="426"/>
    </row>
    <row r="23" spans="1:11" s="146" customFormat="1" ht="19.5" hidden="1" customHeight="1" x14ac:dyDescent="0.2">
      <c r="A23" s="875" t="s">
        <v>1838</v>
      </c>
      <c r="B23" s="759" t="s">
        <v>1437</v>
      </c>
      <c r="C23" s="648" t="s">
        <v>1839</v>
      </c>
      <c r="D23" s="648">
        <f t="shared" si="3"/>
        <v>45291</v>
      </c>
      <c r="E23" s="648">
        <f t="shared" ref="E23" si="32">D23+2</f>
        <v>45293</v>
      </c>
      <c r="F23" s="648">
        <f t="shared" ref="F23" si="33">D23+6</f>
        <v>45297</v>
      </c>
      <c r="G23" s="648">
        <f t="shared" ref="G23" si="34">D23+7</f>
        <v>45298</v>
      </c>
      <c r="I23" s="976">
        <f t="shared" si="7"/>
        <v>45292</v>
      </c>
      <c r="J23" s="627"/>
      <c r="K23" s="426"/>
    </row>
    <row r="24" spans="1:11" s="146" customFormat="1" ht="19.5" hidden="1" customHeight="1" x14ac:dyDescent="0.2">
      <c r="A24" s="875"/>
      <c r="B24" s="647" t="s">
        <v>1413</v>
      </c>
      <c r="C24" s="648" t="s">
        <v>1840</v>
      </c>
      <c r="D24" s="648">
        <v>45298</v>
      </c>
      <c r="E24" s="648">
        <f t="shared" ref="E24:E28" si="35">D24+2</f>
        <v>45300</v>
      </c>
      <c r="F24" s="648">
        <f t="shared" ref="F24:F28" si="36">D24+6</f>
        <v>45304</v>
      </c>
      <c r="G24" s="648">
        <f t="shared" ref="G24:G28" si="37">D24+7</f>
        <v>45305</v>
      </c>
      <c r="I24" s="976">
        <v>45299</v>
      </c>
      <c r="J24" s="627"/>
      <c r="K24" s="426"/>
    </row>
    <row r="25" spans="1:11" s="146" customFormat="1" ht="19.5" hidden="1" customHeight="1" x14ac:dyDescent="0.2">
      <c r="A25" s="875"/>
      <c r="B25" s="647" t="s">
        <v>1417</v>
      </c>
      <c r="C25" s="648" t="s">
        <v>1841</v>
      </c>
      <c r="D25" s="648">
        <f t="shared" si="3"/>
        <v>45305</v>
      </c>
      <c r="E25" s="648">
        <f t="shared" si="35"/>
        <v>45307</v>
      </c>
      <c r="F25" s="648">
        <f t="shared" si="36"/>
        <v>45311</v>
      </c>
      <c r="G25" s="648">
        <f t="shared" si="37"/>
        <v>45312</v>
      </c>
      <c r="I25" s="976">
        <f>D25+1</f>
        <v>45306</v>
      </c>
      <c r="J25" s="627"/>
      <c r="K25" s="426"/>
    </row>
    <row r="26" spans="1:11" s="146" customFormat="1" ht="19.5" hidden="1" customHeight="1" x14ac:dyDescent="0.2">
      <c r="A26" s="875" t="s">
        <v>1842</v>
      </c>
      <c r="B26" s="759" t="s">
        <v>1421</v>
      </c>
      <c r="C26" s="648" t="s">
        <v>1843</v>
      </c>
      <c r="D26" s="648">
        <f t="shared" si="3"/>
        <v>45312</v>
      </c>
      <c r="E26" s="650">
        <f t="shared" si="35"/>
        <v>45314</v>
      </c>
      <c r="F26" s="650">
        <f t="shared" si="36"/>
        <v>45318</v>
      </c>
      <c r="G26" s="648">
        <f t="shared" si="37"/>
        <v>45319</v>
      </c>
      <c r="I26" s="976">
        <f>D26+1</f>
        <v>45313</v>
      </c>
      <c r="J26" s="627"/>
      <c r="K26" s="426"/>
    </row>
    <row r="27" spans="1:11" s="146" customFormat="1" ht="19.5" hidden="1" customHeight="1" x14ac:dyDescent="0.2">
      <c r="A27" s="875"/>
      <c r="B27" s="647" t="s">
        <v>1425</v>
      </c>
      <c r="C27" s="648" t="s">
        <v>1844</v>
      </c>
      <c r="D27" s="648">
        <f t="shared" si="3"/>
        <v>45319</v>
      </c>
      <c r="E27" s="648">
        <f t="shared" si="35"/>
        <v>45321</v>
      </c>
      <c r="F27" s="648">
        <f t="shared" si="36"/>
        <v>45325</v>
      </c>
      <c r="G27" s="648">
        <f t="shared" si="37"/>
        <v>45326</v>
      </c>
      <c r="I27" s="976">
        <f>D27+1</f>
        <v>45320</v>
      </c>
      <c r="J27" s="627"/>
      <c r="K27" s="426"/>
    </row>
    <row r="28" spans="1:11" s="146" customFormat="1" ht="19.5" hidden="1" customHeight="1" x14ac:dyDescent="0.2">
      <c r="A28" s="875"/>
      <c r="B28" s="726" t="s">
        <v>1199</v>
      </c>
      <c r="C28" s="648" t="s">
        <v>1845</v>
      </c>
      <c r="D28" s="650">
        <f t="shared" si="3"/>
        <v>45326</v>
      </c>
      <c r="E28" s="650">
        <f t="shared" si="35"/>
        <v>45328</v>
      </c>
      <c r="F28" s="650">
        <f t="shared" si="36"/>
        <v>45332</v>
      </c>
      <c r="G28" s="650">
        <f t="shared" si="37"/>
        <v>45333</v>
      </c>
      <c r="I28" s="981">
        <f>D28+1</f>
        <v>45327</v>
      </c>
      <c r="J28" s="627"/>
      <c r="K28" s="426"/>
    </row>
    <row r="29" spans="1:11" s="146" customFormat="1" ht="19.5" hidden="1" customHeight="1" x14ac:dyDescent="0.2">
      <c r="A29" s="875"/>
      <c r="B29" s="647" t="s">
        <v>1433</v>
      </c>
      <c r="C29" s="648" t="s">
        <v>1846</v>
      </c>
      <c r="D29" s="648">
        <f t="shared" si="3"/>
        <v>45333</v>
      </c>
      <c r="E29" s="648">
        <f t="shared" ref="E29" si="38">D29+2</f>
        <v>45335</v>
      </c>
      <c r="F29" s="648">
        <f t="shared" ref="F29" si="39">D29+6</f>
        <v>45339</v>
      </c>
      <c r="G29" s="648">
        <f t="shared" ref="G29" si="40">D29+7</f>
        <v>45340</v>
      </c>
      <c r="I29" s="976">
        <v>45334</v>
      </c>
      <c r="J29" s="627"/>
      <c r="K29" s="426"/>
    </row>
    <row r="30" spans="1:11" s="146" customFormat="1" ht="19.5" hidden="1" customHeight="1" x14ac:dyDescent="0.2">
      <c r="A30" s="875"/>
      <c r="B30" s="647" t="s">
        <v>1437</v>
      </c>
      <c r="C30" s="648" t="s">
        <v>1847</v>
      </c>
      <c r="D30" s="648">
        <v>45342</v>
      </c>
      <c r="E30" s="648">
        <f t="shared" ref="E30" si="41">D30+2</f>
        <v>45344</v>
      </c>
      <c r="F30" s="648">
        <f t="shared" ref="F30" si="42">D30+6</f>
        <v>45348</v>
      </c>
      <c r="G30" s="648">
        <f t="shared" ref="G30" si="43">D30+7</f>
        <v>45349</v>
      </c>
      <c r="I30" s="976">
        <v>45341</v>
      </c>
      <c r="J30" s="627"/>
      <c r="K30" s="426"/>
    </row>
    <row r="31" spans="1:11" s="146" customFormat="1" ht="19.5" hidden="1" customHeight="1" x14ac:dyDescent="0.2">
      <c r="A31" s="875" t="s">
        <v>1848</v>
      </c>
      <c r="B31" s="647" t="s">
        <v>1413</v>
      </c>
      <c r="C31" s="648" t="s">
        <v>1849</v>
      </c>
      <c r="D31" s="648">
        <v>45349</v>
      </c>
      <c r="E31" s="648">
        <f t="shared" ref="E31" si="44">D31+2</f>
        <v>45351</v>
      </c>
      <c r="F31" s="648">
        <f t="shared" ref="F31" si="45">D31+6</f>
        <v>45355</v>
      </c>
      <c r="G31" s="648">
        <f t="shared" ref="G31" si="46">D31+7</f>
        <v>45356</v>
      </c>
      <c r="I31" s="976">
        <v>45348</v>
      </c>
      <c r="J31" s="627"/>
      <c r="K31" s="426"/>
    </row>
    <row r="32" spans="1:11" s="146" customFormat="1" ht="19.5" hidden="1" customHeight="1" x14ac:dyDescent="0.2">
      <c r="A32" s="875" t="s">
        <v>1850</v>
      </c>
      <c r="B32" s="979" t="s">
        <v>1417</v>
      </c>
      <c r="C32" s="980" t="s">
        <v>1851</v>
      </c>
      <c r="D32" s="914">
        <v>45364</v>
      </c>
      <c r="E32" s="977">
        <f>D32+1</f>
        <v>45365</v>
      </c>
      <c r="F32" s="978">
        <f t="shared" ref="F32" si="47">D32+6</f>
        <v>45370</v>
      </c>
      <c r="G32" s="914">
        <v>45366</v>
      </c>
      <c r="I32" s="976">
        <v>45355</v>
      </c>
      <c r="J32" s="627"/>
      <c r="K32" s="426"/>
    </row>
    <row r="33" spans="1:11" s="146" customFormat="1" ht="19.5" hidden="1" customHeight="1" x14ac:dyDescent="0.2">
      <c r="A33" s="875"/>
      <c r="B33" s="979" t="s">
        <v>1425</v>
      </c>
      <c r="C33" s="980" t="s">
        <v>1852</v>
      </c>
      <c r="D33" s="914">
        <v>45364</v>
      </c>
      <c r="E33" s="914">
        <f t="shared" ref="E33:E40" si="48">D33+1</f>
        <v>45365</v>
      </c>
      <c r="F33" s="914">
        <f t="shared" ref="F33" si="49">D33+6</f>
        <v>45370</v>
      </c>
      <c r="G33" s="914">
        <f t="shared" ref="G33" si="50">D33+7</f>
        <v>45371</v>
      </c>
      <c r="I33" s="976">
        <v>45362</v>
      </c>
      <c r="J33" s="627"/>
      <c r="K33" s="426"/>
    </row>
    <row r="34" spans="1:11" s="146" customFormat="1" ht="19.5" hidden="1" customHeight="1" x14ac:dyDescent="0.2">
      <c r="A34" s="875" t="s">
        <v>1853</v>
      </c>
      <c r="B34" s="979" t="s">
        <v>1417</v>
      </c>
      <c r="C34" s="980" t="s">
        <v>1854</v>
      </c>
      <c r="D34" s="914">
        <v>45371</v>
      </c>
      <c r="E34" s="914">
        <f t="shared" si="48"/>
        <v>45372</v>
      </c>
      <c r="F34" s="914">
        <f>D34+6</f>
        <v>45377</v>
      </c>
      <c r="G34" s="914">
        <f>D34+7</f>
        <v>45378</v>
      </c>
      <c r="I34" s="976">
        <v>45369</v>
      </c>
      <c r="J34" s="627"/>
      <c r="K34" s="426"/>
    </row>
    <row r="35" spans="1:11" s="146" customFormat="1" ht="19.5" hidden="1" customHeight="1" x14ac:dyDescent="0.2">
      <c r="A35" s="875"/>
      <c r="B35" s="979" t="s">
        <v>1433</v>
      </c>
      <c r="C35" s="980" t="s">
        <v>1855</v>
      </c>
      <c r="D35" s="914">
        <v>45376</v>
      </c>
      <c r="E35" s="914">
        <f t="shared" si="48"/>
        <v>45377</v>
      </c>
      <c r="F35" s="914">
        <f>D35+6</f>
        <v>45382</v>
      </c>
      <c r="G35" s="914">
        <f>D35+7</f>
        <v>45383</v>
      </c>
      <c r="I35" s="976">
        <v>45376</v>
      </c>
      <c r="J35" s="627"/>
      <c r="K35" s="426"/>
    </row>
    <row r="36" spans="1:11" s="146" customFormat="1" ht="19.5" hidden="1" customHeight="1" x14ac:dyDescent="0.2">
      <c r="A36" s="875"/>
      <c r="B36" s="979" t="s">
        <v>1437</v>
      </c>
      <c r="C36" s="980" t="s">
        <v>1856</v>
      </c>
      <c r="D36" s="914">
        <v>45382</v>
      </c>
      <c r="E36" s="914">
        <f t="shared" si="48"/>
        <v>45383</v>
      </c>
      <c r="F36" s="914">
        <f>D36+6</f>
        <v>45388</v>
      </c>
      <c r="G36" s="914">
        <f>D36+7</f>
        <v>45389</v>
      </c>
      <c r="I36" s="976">
        <v>45383</v>
      </c>
      <c r="J36" s="627"/>
      <c r="K36" s="426"/>
    </row>
    <row r="37" spans="1:11" s="146" customFormat="1" ht="19.5" hidden="1" customHeight="1" x14ac:dyDescent="0.2">
      <c r="A37" s="875" t="s">
        <v>1857</v>
      </c>
      <c r="B37" s="1054" t="s">
        <v>1413</v>
      </c>
      <c r="C37" s="1055" t="s">
        <v>1858</v>
      </c>
      <c r="D37" s="1055">
        <v>45398</v>
      </c>
      <c r="E37" s="914">
        <f t="shared" si="48"/>
        <v>45399</v>
      </c>
      <c r="F37" s="1112" t="s">
        <v>494</v>
      </c>
      <c r="G37" s="914">
        <f>D37+7</f>
        <v>45405</v>
      </c>
      <c r="I37" s="914">
        <v>45390</v>
      </c>
      <c r="J37" s="627"/>
      <c r="K37" s="426"/>
    </row>
    <row r="38" spans="1:11" s="146" customFormat="1" ht="19.5" hidden="1" customHeight="1" x14ac:dyDescent="0.2">
      <c r="A38" s="875" t="s">
        <v>1417</v>
      </c>
      <c r="B38" s="1054" t="s">
        <v>1447</v>
      </c>
      <c r="C38" s="1055" t="s">
        <v>1859</v>
      </c>
      <c r="D38" s="1055">
        <v>45397</v>
      </c>
      <c r="E38" s="914">
        <f t="shared" si="48"/>
        <v>45398</v>
      </c>
      <c r="F38" s="914">
        <f>D38+6</f>
        <v>45403</v>
      </c>
      <c r="G38" s="914">
        <f>D38+7</f>
        <v>45404</v>
      </c>
      <c r="I38" s="914">
        <v>45397</v>
      </c>
      <c r="J38" s="627"/>
      <c r="K38" s="426"/>
    </row>
    <row r="39" spans="1:11" s="146" customFormat="1" ht="19.5" hidden="1" customHeight="1" x14ac:dyDescent="0.2">
      <c r="A39" s="875"/>
      <c r="B39" s="1086" t="s">
        <v>1425</v>
      </c>
      <c r="C39" s="1061" t="s">
        <v>1860</v>
      </c>
      <c r="D39" s="1055">
        <v>45410</v>
      </c>
      <c r="E39" s="914">
        <f t="shared" si="48"/>
        <v>45411</v>
      </c>
      <c r="F39" s="1053" t="s">
        <v>494</v>
      </c>
      <c r="G39" s="914">
        <f t="shared" ref="G39:G40" si="51">D39+7</f>
        <v>45417</v>
      </c>
      <c r="I39" s="914">
        <v>45404</v>
      </c>
      <c r="J39" s="627"/>
      <c r="K39" s="426"/>
    </row>
    <row r="40" spans="1:11" s="146" customFormat="1" ht="19.5" hidden="1" customHeight="1" x14ac:dyDescent="0.2">
      <c r="A40" s="875" t="s">
        <v>1853</v>
      </c>
      <c r="B40" s="1086" t="s">
        <v>1417</v>
      </c>
      <c r="C40" s="1055" t="s">
        <v>1861</v>
      </c>
      <c r="D40" s="1055">
        <v>45412</v>
      </c>
      <c r="E40" s="914">
        <f t="shared" si="48"/>
        <v>45413</v>
      </c>
      <c r="F40" s="914">
        <f t="shared" ref="F40" si="52">D40+6</f>
        <v>45418</v>
      </c>
      <c r="G40" s="914">
        <f t="shared" si="51"/>
        <v>45419</v>
      </c>
      <c r="I40" s="914">
        <v>45411</v>
      </c>
      <c r="J40" s="627"/>
      <c r="K40" s="426"/>
    </row>
    <row r="41" spans="1:11" s="146" customFormat="1" ht="20.100000000000001" hidden="1" customHeight="1" x14ac:dyDescent="0.2">
      <c r="A41" s="875" t="s">
        <v>1862</v>
      </c>
      <c r="B41" s="1053" t="s">
        <v>494</v>
      </c>
      <c r="C41" s="1061" t="s">
        <v>1863</v>
      </c>
      <c r="D41" s="977">
        <v>45429</v>
      </c>
      <c r="E41" s="977">
        <v>45428</v>
      </c>
      <c r="F41" s="893" t="s">
        <v>494</v>
      </c>
      <c r="G41" s="893" t="s">
        <v>494</v>
      </c>
      <c r="I41" s="914">
        <v>45418</v>
      </c>
      <c r="J41" s="627"/>
      <c r="K41" s="426"/>
    </row>
    <row r="42" spans="1:11" s="146" customFormat="1" ht="20.100000000000001" hidden="1" customHeight="1" x14ac:dyDescent="0.2">
      <c r="A42" s="875"/>
      <c r="B42" s="1061" t="s">
        <v>1437</v>
      </c>
      <c r="C42" s="1061" t="s">
        <v>1864</v>
      </c>
      <c r="D42" s="1055">
        <v>45430</v>
      </c>
      <c r="E42" s="914">
        <f t="shared" ref="E42:E47" si="53">D42+1</f>
        <v>45431</v>
      </c>
      <c r="F42" s="914">
        <f t="shared" ref="F42" si="54">D42+6</f>
        <v>45436</v>
      </c>
      <c r="G42" s="914">
        <f t="shared" ref="G42" si="55">D42+7</f>
        <v>45437</v>
      </c>
      <c r="I42" s="914">
        <f>I41+7</f>
        <v>45425</v>
      </c>
      <c r="J42" s="627"/>
      <c r="K42" s="426"/>
    </row>
    <row r="43" spans="1:11" s="146" customFormat="1" ht="20.100000000000001" hidden="1" customHeight="1" x14ac:dyDescent="0.2">
      <c r="A43" s="875" t="s">
        <v>1413</v>
      </c>
      <c r="B43" s="1053" t="s">
        <v>494</v>
      </c>
      <c r="C43" s="1055" t="s">
        <v>1865</v>
      </c>
      <c r="D43" s="977">
        <v>45435</v>
      </c>
      <c r="E43" s="977">
        <f t="shared" si="53"/>
        <v>45436</v>
      </c>
      <c r="F43" s="977">
        <f t="shared" ref="F43:F47" si="56">D43+6</f>
        <v>45441</v>
      </c>
      <c r="G43" s="977">
        <f t="shared" ref="G43:G47" si="57">D43+7</f>
        <v>45442</v>
      </c>
      <c r="I43" s="914">
        <f t="shared" ref="I43:I70" si="58">I42+7</f>
        <v>45432</v>
      </c>
      <c r="J43" s="627"/>
      <c r="K43" s="426"/>
    </row>
    <row r="44" spans="1:11" s="146" customFormat="1" ht="20.100000000000001" hidden="1" customHeight="1" x14ac:dyDescent="0.2">
      <c r="A44" s="875" t="s">
        <v>1447</v>
      </c>
      <c r="B44" s="1061" t="s">
        <v>1413</v>
      </c>
      <c r="C44" s="1055" t="s">
        <v>1866</v>
      </c>
      <c r="D44" s="1055">
        <v>45442</v>
      </c>
      <c r="E44" s="914">
        <f t="shared" si="53"/>
        <v>45443</v>
      </c>
      <c r="F44" s="914">
        <f t="shared" si="56"/>
        <v>45448</v>
      </c>
      <c r="G44" s="914">
        <f t="shared" si="57"/>
        <v>45449</v>
      </c>
      <c r="I44" s="914">
        <f t="shared" si="58"/>
        <v>45439</v>
      </c>
      <c r="J44" s="627"/>
      <c r="K44" s="426"/>
    </row>
    <row r="45" spans="1:11" s="146" customFormat="1" ht="20.100000000000001" hidden="1" customHeight="1" x14ac:dyDescent="0.2">
      <c r="A45" s="875" t="s">
        <v>1425</v>
      </c>
      <c r="B45" s="1061" t="s">
        <v>1447</v>
      </c>
      <c r="C45" s="1061" t="s">
        <v>1867</v>
      </c>
      <c r="D45" s="1055">
        <v>45453</v>
      </c>
      <c r="E45" s="914">
        <f t="shared" si="53"/>
        <v>45454</v>
      </c>
      <c r="F45" s="914">
        <f t="shared" si="56"/>
        <v>45459</v>
      </c>
      <c r="G45" s="914">
        <f t="shared" si="57"/>
        <v>45460</v>
      </c>
      <c r="I45" s="914">
        <f t="shared" si="58"/>
        <v>45446</v>
      </c>
      <c r="J45" s="627"/>
      <c r="K45" s="426"/>
    </row>
    <row r="46" spans="1:11" s="146" customFormat="1" ht="20.100000000000001" hidden="1" customHeight="1" x14ac:dyDescent="0.2">
      <c r="A46" s="875" t="s">
        <v>1868</v>
      </c>
      <c r="B46" s="1061" t="s">
        <v>1425</v>
      </c>
      <c r="C46" s="1061" t="s">
        <v>1869</v>
      </c>
      <c r="D46" s="1055">
        <v>45456</v>
      </c>
      <c r="E46" s="914">
        <f t="shared" si="53"/>
        <v>45457</v>
      </c>
      <c r="F46" s="914">
        <v>45463</v>
      </c>
      <c r="G46" s="914">
        <v>45461</v>
      </c>
      <c r="I46" s="914">
        <f t="shared" si="58"/>
        <v>45453</v>
      </c>
      <c r="J46" s="627"/>
      <c r="K46" s="426"/>
    </row>
    <row r="47" spans="1:11" s="146" customFormat="1" ht="20.100000000000001" hidden="1" customHeight="1" x14ac:dyDescent="0.2">
      <c r="A47" s="875" t="s">
        <v>1433</v>
      </c>
      <c r="B47" s="1149" t="s">
        <v>509</v>
      </c>
      <c r="C47" s="1061" t="s">
        <v>1870</v>
      </c>
      <c r="D47" s="1055">
        <v>45459</v>
      </c>
      <c r="E47" s="914">
        <f t="shared" si="53"/>
        <v>45460</v>
      </c>
      <c r="F47" s="914">
        <f t="shared" si="56"/>
        <v>45465</v>
      </c>
      <c r="G47" s="914">
        <f t="shared" si="57"/>
        <v>45466</v>
      </c>
      <c r="I47" s="914">
        <f t="shared" si="58"/>
        <v>45460</v>
      </c>
      <c r="J47" s="627"/>
      <c r="K47" s="426"/>
    </row>
    <row r="48" spans="1:11" s="146" customFormat="1" ht="20.100000000000001" hidden="1" customHeight="1" x14ac:dyDescent="0.2">
      <c r="A48" s="875" t="s">
        <v>1871</v>
      </c>
      <c r="B48" s="1061" t="s">
        <v>1417</v>
      </c>
      <c r="C48" s="1061" t="s">
        <v>1872</v>
      </c>
      <c r="D48" s="1055">
        <v>45471</v>
      </c>
      <c r="E48" s="914">
        <f t="shared" ref="E48:E49" si="59">D48+1</f>
        <v>45472</v>
      </c>
      <c r="F48" s="1053" t="s">
        <v>494</v>
      </c>
      <c r="G48" s="914">
        <v>45475</v>
      </c>
      <c r="I48" s="914">
        <f t="shared" si="58"/>
        <v>45467</v>
      </c>
      <c r="J48" s="627"/>
      <c r="K48" s="426"/>
    </row>
    <row r="49" spans="1:11" s="146" customFormat="1" ht="20.100000000000001" hidden="1" customHeight="1" x14ac:dyDescent="0.2">
      <c r="A49" s="875" t="s">
        <v>1873</v>
      </c>
      <c r="B49" s="1154" t="s">
        <v>388</v>
      </c>
      <c r="C49" s="1061" t="s">
        <v>1874</v>
      </c>
      <c r="D49" s="977">
        <v>45475</v>
      </c>
      <c r="E49" s="977">
        <f t="shared" si="59"/>
        <v>45476</v>
      </c>
      <c r="F49" s="977">
        <f t="shared" ref="F49:F50" si="60">D49+6</f>
        <v>45481</v>
      </c>
      <c r="G49" s="977">
        <f t="shared" ref="G49:G50" si="61">D49+7</f>
        <v>45482</v>
      </c>
      <c r="I49" s="914">
        <f t="shared" si="58"/>
        <v>45474</v>
      </c>
      <c r="J49" s="627"/>
      <c r="K49" s="426"/>
    </row>
    <row r="50" spans="1:11" s="146" customFormat="1" ht="20.100000000000001" hidden="1" customHeight="1" x14ac:dyDescent="0.2">
      <c r="A50" s="875" t="s">
        <v>1875</v>
      </c>
      <c r="B50" s="1061" t="s">
        <v>1876</v>
      </c>
      <c r="C50" s="1061" t="s">
        <v>1877</v>
      </c>
      <c r="D50" s="1055">
        <v>45493</v>
      </c>
      <c r="E50" s="1053" t="s">
        <v>494</v>
      </c>
      <c r="F50" s="914">
        <f t="shared" si="60"/>
        <v>45499</v>
      </c>
      <c r="G50" s="914">
        <f t="shared" si="61"/>
        <v>45500</v>
      </c>
      <c r="I50" s="914">
        <f t="shared" si="58"/>
        <v>45481</v>
      </c>
      <c r="J50" s="627"/>
      <c r="K50" s="426"/>
    </row>
    <row r="51" spans="1:11" s="146" customFormat="1" ht="20.100000000000001" hidden="1" customHeight="1" x14ac:dyDescent="0.2">
      <c r="A51" s="875"/>
      <c r="B51" s="1061" t="s">
        <v>1413</v>
      </c>
      <c r="C51" s="1061" t="s">
        <v>1878</v>
      </c>
      <c r="D51" s="1055">
        <v>45491</v>
      </c>
      <c r="E51" s="914">
        <f t="shared" ref="E51:E55" si="62">D51+1</f>
        <v>45492</v>
      </c>
      <c r="F51" s="914">
        <f t="shared" ref="F51:F53" si="63">D51+6</f>
        <v>45497</v>
      </c>
      <c r="G51" s="914">
        <f t="shared" ref="G51:G53" si="64">D51+7</f>
        <v>45498</v>
      </c>
      <c r="I51" s="914">
        <f t="shared" si="58"/>
        <v>45488</v>
      </c>
      <c r="J51" s="627"/>
      <c r="K51" s="426"/>
    </row>
    <row r="52" spans="1:11" s="146" customFormat="1" ht="20.100000000000001" hidden="1" customHeight="1" x14ac:dyDescent="0.2">
      <c r="A52" s="875"/>
      <c r="B52" s="1061" t="s">
        <v>1447</v>
      </c>
      <c r="C52" s="1061" t="s">
        <v>1879</v>
      </c>
      <c r="D52" s="1053" t="s">
        <v>494</v>
      </c>
      <c r="E52" s="977" t="e">
        <f t="shared" si="62"/>
        <v>#VALUE!</v>
      </c>
      <c r="F52" s="977" t="e">
        <f t="shared" si="63"/>
        <v>#VALUE!</v>
      </c>
      <c r="G52" s="977" t="e">
        <f t="shared" si="64"/>
        <v>#VALUE!</v>
      </c>
      <c r="I52" s="914">
        <f t="shared" si="58"/>
        <v>45495</v>
      </c>
      <c r="J52" s="627"/>
      <c r="K52" s="426"/>
    </row>
    <row r="53" spans="1:11" s="146" customFormat="1" ht="20.100000000000001" hidden="1" customHeight="1" x14ac:dyDescent="0.2">
      <c r="A53" s="875"/>
      <c r="B53" s="1061" t="s">
        <v>1425</v>
      </c>
      <c r="C53" s="1061" t="s">
        <v>1880</v>
      </c>
      <c r="D53" s="1061">
        <v>45502</v>
      </c>
      <c r="E53" s="914">
        <f t="shared" si="62"/>
        <v>45503</v>
      </c>
      <c r="F53" s="914">
        <f t="shared" si="63"/>
        <v>45508</v>
      </c>
      <c r="G53" s="914">
        <f t="shared" si="64"/>
        <v>45509</v>
      </c>
      <c r="I53" s="914">
        <f t="shared" si="58"/>
        <v>45502</v>
      </c>
      <c r="J53" s="627"/>
      <c r="K53" s="426"/>
    </row>
    <row r="54" spans="1:11" s="146" customFormat="1" ht="20.100000000000001" hidden="1" customHeight="1" x14ac:dyDescent="0.2">
      <c r="A54" s="875" t="s">
        <v>1417</v>
      </c>
      <c r="B54" s="1055" t="s">
        <v>1413</v>
      </c>
      <c r="C54" s="1061" t="s">
        <v>1881</v>
      </c>
      <c r="D54" s="1055">
        <v>45510</v>
      </c>
      <c r="E54" s="914">
        <f t="shared" si="62"/>
        <v>45511</v>
      </c>
      <c r="F54" s="914">
        <f t="shared" ref="F54" si="65">D54+6</f>
        <v>45516</v>
      </c>
      <c r="G54" s="914">
        <f t="shared" ref="G54" si="66">D54+7</f>
        <v>45517</v>
      </c>
      <c r="I54" s="914">
        <f t="shared" si="58"/>
        <v>45509</v>
      </c>
      <c r="J54" s="627"/>
      <c r="K54" s="426"/>
    </row>
    <row r="55" spans="1:11" s="146" customFormat="1" ht="20.100000000000001" hidden="1" customHeight="1" x14ac:dyDescent="0.2">
      <c r="A55" s="875" t="s">
        <v>1882</v>
      </c>
      <c r="B55" s="1061" t="s">
        <v>1433</v>
      </c>
      <c r="C55" s="1061" t="s">
        <v>1883</v>
      </c>
      <c r="D55" s="1055">
        <v>45519</v>
      </c>
      <c r="E55" s="914">
        <f t="shared" si="62"/>
        <v>45520</v>
      </c>
      <c r="F55" s="914">
        <f t="shared" ref="F55:F56" si="67">D55+6</f>
        <v>45525</v>
      </c>
      <c r="G55" s="914">
        <f t="shared" ref="G55:G56" si="68">D55+7</f>
        <v>45526</v>
      </c>
      <c r="I55" s="914">
        <f t="shared" si="58"/>
        <v>45516</v>
      </c>
      <c r="J55" s="627"/>
      <c r="K55" s="426"/>
    </row>
    <row r="56" spans="1:11" s="146" customFormat="1" ht="20.100000000000001" hidden="1" customHeight="1" x14ac:dyDescent="0.2">
      <c r="A56" s="875"/>
      <c r="B56" s="1055" t="s">
        <v>1884</v>
      </c>
      <c r="C56" s="1061" t="s">
        <v>1885</v>
      </c>
      <c r="D56" s="1055">
        <v>45528</v>
      </c>
      <c r="E56" s="914">
        <f t="shared" ref="E56" si="69">D56+1</f>
        <v>45529</v>
      </c>
      <c r="F56" s="914">
        <f t="shared" si="67"/>
        <v>45534</v>
      </c>
      <c r="G56" s="914">
        <f t="shared" si="68"/>
        <v>45535</v>
      </c>
      <c r="I56" s="914">
        <f t="shared" si="58"/>
        <v>45523</v>
      </c>
      <c r="J56" s="627"/>
      <c r="K56" s="426"/>
    </row>
    <row r="57" spans="1:11" s="146" customFormat="1" ht="20.100000000000001" hidden="1" customHeight="1" x14ac:dyDescent="0.2">
      <c r="A57" s="875"/>
      <c r="B57" s="1055" t="s">
        <v>1886</v>
      </c>
      <c r="C57" s="1061" t="s">
        <v>1887</v>
      </c>
      <c r="D57" s="1055">
        <v>45535</v>
      </c>
      <c r="E57" s="914">
        <f t="shared" ref="E57:E61" si="70">D57+1</f>
        <v>45536</v>
      </c>
      <c r="F57" s="914">
        <f t="shared" ref="F57:F59" si="71">D57+6</f>
        <v>45541</v>
      </c>
      <c r="G57" s="914">
        <f t="shared" ref="G57:G59" si="72">D57+7</f>
        <v>45542</v>
      </c>
      <c r="I57" s="914">
        <f t="shared" si="58"/>
        <v>45530</v>
      </c>
      <c r="J57" s="627"/>
      <c r="K57" s="426"/>
    </row>
    <row r="58" spans="1:11" s="146" customFormat="1" ht="20.100000000000001" hidden="1" customHeight="1" x14ac:dyDescent="0.2">
      <c r="A58" s="875"/>
      <c r="B58" s="1061" t="s">
        <v>1447</v>
      </c>
      <c r="C58" s="1061" t="s">
        <v>1888</v>
      </c>
      <c r="D58" s="1055">
        <v>45541</v>
      </c>
      <c r="E58" s="914">
        <f t="shared" si="70"/>
        <v>45542</v>
      </c>
      <c r="F58" s="914">
        <f t="shared" si="71"/>
        <v>45547</v>
      </c>
      <c r="G58" s="914">
        <f t="shared" si="72"/>
        <v>45548</v>
      </c>
      <c r="I58" s="914">
        <f t="shared" si="58"/>
        <v>45537</v>
      </c>
      <c r="J58" s="627"/>
      <c r="K58" s="426"/>
    </row>
    <row r="59" spans="1:11" s="146" customFormat="1" ht="20.100000000000001" hidden="1" customHeight="1" x14ac:dyDescent="0.2">
      <c r="A59" s="875"/>
      <c r="B59" s="1061" t="s">
        <v>1425</v>
      </c>
      <c r="C59" s="1061" t="s">
        <v>1889</v>
      </c>
      <c r="D59" s="1055">
        <v>45546</v>
      </c>
      <c r="E59" s="914">
        <f t="shared" si="70"/>
        <v>45547</v>
      </c>
      <c r="F59" s="914">
        <f t="shared" si="71"/>
        <v>45552</v>
      </c>
      <c r="G59" s="914">
        <f t="shared" si="72"/>
        <v>45553</v>
      </c>
      <c r="I59" s="914">
        <f t="shared" si="58"/>
        <v>45544</v>
      </c>
      <c r="J59" s="627"/>
      <c r="K59" s="426"/>
    </row>
    <row r="60" spans="1:11" s="146" customFormat="1" ht="20.100000000000001" hidden="1" customHeight="1" x14ac:dyDescent="0.2">
      <c r="A60" s="875" t="s">
        <v>1417</v>
      </c>
      <c r="B60" s="1055" t="s">
        <v>1413</v>
      </c>
      <c r="C60" s="1061" t="s">
        <v>1890</v>
      </c>
      <c r="D60" s="1055">
        <v>45552</v>
      </c>
      <c r="E60" s="914">
        <f t="shared" si="70"/>
        <v>45553</v>
      </c>
      <c r="F60" s="914">
        <f t="shared" ref="F60" si="73">D60+6</f>
        <v>45558</v>
      </c>
      <c r="G60" s="914">
        <f t="shared" ref="G60" si="74">D60+7</f>
        <v>45559</v>
      </c>
      <c r="I60" s="914">
        <f t="shared" si="58"/>
        <v>45551</v>
      </c>
      <c r="J60" s="627"/>
      <c r="K60" s="426"/>
    </row>
    <row r="61" spans="1:11" s="146" customFormat="1" ht="20.100000000000001" hidden="1" customHeight="1" x14ac:dyDescent="0.2">
      <c r="A61" s="875" t="s">
        <v>1891</v>
      </c>
      <c r="B61" s="1061" t="s">
        <v>1684</v>
      </c>
      <c r="C61" s="1061" t="s">
        <v>1892</v>
      </c>
      <c r="D61" s="1061">
        <v>45557</v>
      </c>
      <c r="E61" s="914">
        <f t="shared" si="70"/>
        <v>45558</v>
      </c>
      <c r="F61" s="914">
        <f t="shared" ref="F61" si="75">D61+6</f>
        <v>45563</v>
      </c>
      <c r="G61" s="914">
        <f t="shared" ref="G61" si="76">D61+7</f>
        <v>45564</v>
      </c>
      <c r="I61" s="914">
        <f t="shared" si="58"/>
        <v>45558</v>
      </c>
      <c r="J61" s="627"/>
      <c r="K61" s="426"/>
    </row>
    <row r="62" spans="1:11" s="146" customFormat="1" ht="20.100000000000001" hidden="1" customHeight="1" x14ac:dyDescent="0.2">
      <c r="A62" s="875"/>
      <c r="B62" s="1055" t="s">
        <v>1433</v>
      </c>
      <c r="C62" s="1061" t="s">
        <v>1893</v>
      </c>
      <c r="D62" s="1061">
        <v>45568</v>
      </c>
      <c r="E62" s="914">
        <f t="shared" ref="E62:E63" si="77">D62+1</f>
        <v>45569</v>
      </c>
      <c r="F62" s="914">
        <f t="shared" ref="F62:F63" si="78">D62+6</f>
        <v>45574</v>
      </c>
      <c r="G62" s="914">
        <f t="shared" ref="G62:G63" si="79">D62+7</f>
        <v>45575</v>
      </c>
      <c r="I62" s="914">
        <f t="shared" si="58"/>
        <v>45565</v>
      </c>
      <c r="J62" s="627"/>
      <c r="K62" s="426"/>
    </row>
    <row r="63" spans="1:11" s="146" customFormat="1" ht="19.5" hidden="1" customHeight="1" x14ac:dyDescent="0.2">
      <c r="A63" s="875"/>
      <c r="B63" s="1061" t="s">
        <v>1884</v>
      </c>
      <c r="C63" s="1061" t="s">
        <v>1894</v>
      </c>
      <c r="D63" s="1061">
        <v>45571</v>
      </c>
      <c r="E63" s="914">
        <f t="shared" si="77"/>
        <v>45572</v>
      </c>
      <c r="F63" s="914">
        <f t="shared" si="78"/>
        <v>45577</v>
      </c>
      <c r="G63" s="914">
        <f t="shared" si="79"/>
        <v>45578</v>
      </c>
      <c r="I63" s="914">
        <f t="shared" si="58"/>
        <v>45572</v>
      </c>
      <c r="J63" s="627"/>
      <c r="K63" s="426"/>
    </row>
    <row r="64" spans="1:11" s="146" customFormat="1" ht="20.100000000000001" customHeight="1" x14ac:dyDescent="0.2">
      <c r="A64" s="875"/>
      <c r="B64" s="1061" t="s">
        <v>1447</v>
      </c>
      <c r="C64" s="1061" t="s">
        <v>1895</v>
      </c>
      <c r="D64" s="1061">
        <v>45580</v>
      </c>
      <c r="E64" s="914">
        <f t="shared" ref="E64:E65" si="80">D64+1</f>
        <v>45581</v>
      </c>
      <c r="F64" s="914">
        <f t="shared" ref="F64:F65" si="81">D64+6</f>
        <v>45586</v>
      </c>
      <c r="G64" s="914">
        <f t="shared" ref="G64:G65" si="82">D64+7</f>
        <v>45587</v>
      </c>
      <c r="I64" s="914">
        <f t="shared" si="58"/>
        <v>45579</v>
      </c>
      <c r="J64" s="627"/>
      <c r="K64" s="426"/>
    </row>
    <row r="65" spans="1:12" s="146" customFormat="1" ht="20.100000000000001" customHeight="1" x14ac:dyDescent="0.2">
      <c r="A65" s="875" t="s">
        <v>1437</v>
      </c>
      <c r="B65" s="1061" t="s">
        <v>1896</v>
      </c>
      <c r="C65" s="1061" t="s">
        <v>1897</v>
      </c>
      <c r="D65" s="1055">
        <v>45590</v>
      </c>
      <c r="E65" s="914">
        <f t="shared" si="80"/>
        <v>45591</v>
      </c>
      <c r="F65" s="914">
        <f t="shared" si="81"/>
        <v>45596</v>
      </c>
      <c r="G65" s="914">
        <f t="shared" si="82"/>
        <v>45597</v>
      </c>
      <c r="I65" s="914">
        <f t="shared" si="58"/>
        <v>45586</v>
      </c>
      <c r="J65" s="627"/>
      <c r="K65" s="426"/>
      <c r="L65" s="149"/>
    </row>
    <row r="66" spans="1:12" s="146" customFormat="1" ht="20.100000000000001" customHeight="1" x14ac:dyDescent="0.2">
      <c r="A66" s="875" t="s">
        <v>1413</v>
      </c>
      <c r="B66" s="1061" t="s">
        <v>1437</v>
      </c>
      <c r="C66" s="1061" t="s">
        <v>1898</v>
      </c>
      <c r="D66" s="1055">
        <v>45592</v>
      </c>
      <c r="E66" s="914">
        <f t="shared" ref="E66:E69" si="83">D66+1</f>
        <v>45593</v>
      </c>
      <c r="F66" s="914">
        <f t="shared" ref="F66:F69" si="84">D66+6</f>
        <v>45598</v>
      </c>
      <c r="G66" s="914">
        <f t="shared" ref="G66:G69" si="85">D66+7</f>
        <v>45599</v>
      </c>
      <c r="I66" s="914">
        <f t="shared" si="58"/>
        <v>45593</v>
      </c>
      <c r="J66" s="627"/>
      <c r="K66" s="426"/>
      <c r="L66" s="149"/>
    </row>
    <row r="67" spans="1:12" s="146" customFormat="1" ht="19.5" customHeight="1" x14ac:dyDescent="0.2">
      <c r="A67" s="875"/>
      <c r="B67" s="1061" t="s">
        <v>1413</v>
      </c>
      <c r="C67" s="1061" t="s">
        <v>1899</v>
      </c>
      <c r="D67" s="1061">
        <v>45599</v>
      </c>
      <c r="E67" s="914">
        <f t="shared" si="83"/>
        <v>45600</v>
      </c>
      <c r="F67" s="914">
        <f t="shared" si="84"/>
        <v>45605</v>
      </c>
      <c r="G67" s="914">
        <f t="shared" si="85"/>
        <v>45606</v>
      </c>
      <c r="I67" s="914">
        <f t="shared" si="58"/>
        <v>45600</v>
      </c>
      <c r="J67" s="627"/>
      <c r="K67" s="426"/>
    </row>
    <row r="68" spans="1:12" s="146" customFormat="1" ht="20.100000000000001" customHeight="1" x14ac:dyDescent="0.2">
      <c r="A68" s="875" t="s">
        <v>1684</v>
      </c>
      <c r="B68" s="1061" t="s">
        <v>1900</v>
      </c>
      <c r="C68" s="1061" t="s">
        <v>1901</v>
      </c>
      <c r="D68" s="1061">
        <v>45606</v>
      </c>
      <c r="E68" s="914">
        <f t="shared" si="83"/>
        <v>45607</v>
      </c>
      <c r="F68" s="914">
        <f t="shared" si="84"/>
        <v>45612</v>
      </c>
      <c r="G68" s="914">
        <f t="shared" si="85"/>
        <v>45613</v>
      </c>
      <c r="I68" s="914">
        <f t="shared" si="58"/>
        <v>45607</v>
      </c>
      <c r="J68" s="627"/>
      <c r="K68" s="426"/>
    </row>
    <row r="69" spans="1:12" s="146" customFormat="1" ht="20.100000000000001" customHeight="1" x14ac:dyDescent="0.2">
      <c r="A69" s="875"/>
      <c r="B69" s="1061" t="s">
        <v>1433</v>
      </c>
      <c r="C69" s="1061" t="s">
        <v>1902</v>
      </c>
      <c r="D69" s="1055">
        <v>45613</v>
      </c>
      <c r="E69" s="914">
        <f t="shared" si="83"/>
        <v>45614</v>
      </c>
      <c r="F69" s="914">
        <f t="shared" si="84"/>
        <v>45619</v>
      </c>
      <c r="G69" s="914">
        <f t="shared" si="85"/>
        <v>45620</v>
      </c>
      <c r="I69" s="914">
        <f t="shared" si="58"/>
        <v>45614</v>
      </c>
      <c r="J69" s="627"/>
      <c r="K69" s="426"/>
      <c r="L69" s="149"/>
    </row>
    <row r="70" spans="1:12" s="146" customFormat="1" ht="20.100000000000001" customHeight="1" x14ac:dyDescent="0.2">
      <c r="A70" s="875"/>
      <c r="B70" s="1061" t="s">
        <v>1447</v>
      </c>
      <c r="C70" s="1061" t="s">
        <v>1903</v>
      </c>
      <c r="D70" s="1055">
        <v>45620</v>
      </c>
      <c r="E70" s="914">
        <f t="shared" ref="E70" si="86">D70+1</f>
        <v>45621</v>
      </c>
      <c r="F70" s="914">
        <f t="shared" ref="F70" si="87">D70+6</f>
        <v>45626</v>
      </c>
      <c r="G70" s="914">
        <f t="shared" ref="G70" si="88">D70+7</f>
        <v>45627</v>
      </c>
      <c r="I70" s="914">
        <f t="shared" si="58"/>
        <v>45621</v>
      </c>
      <c r="J70" s="627"/>
      <c r="K70" s="426"/>
      <c r="L70" s="149"/>
    </row>
    <row r="71" spans="1:12" s="146" customFormat="1" ht="19.5" customHeight="1" x14ac:dyDescent="0.2">
      <c r="A71" s="875"/>
      <c r="B71" s="738"/>
      <c r="C71" s="733"/>
      <c r="D71" s="733"/>
      <c r="E71" s="733"/>
      <c r="F71" s="733"/>
      <c r="G71" s="733"/>
      <c r="H71" s="628"/>
      <c r="I71" s="649"/>
      <c r="J71" s="627"/>
      <c r="K71" s="426"/>
      <c r="L71" s="149"/>
    </row>
    <row r="72" spans="1:12" s="149" customFormat="1" ht="20.100000000000001" customHeight="1" x14ac:dyDescent="0.2">
      <c r="A72" s="1121"/>
      <c r="B72" s="1205" t="s">
        <v>1708</v>
      </c>
      <c r="C72" s="1205"/>
      <c r="D72" s="1205"/>
      <c r="E72" s="1205"/>
      <c r="F72" s="1205"/>
      <c r="G72" s="1126"/>
      <c r="H72" s="145"/>
      <c r="I72" s="145"/>
      <c r="J72" s="145"/>
      <c r="K72" s="145"/>
    </row>
    <row r="73" spans="1:12" s="146" customFormat="1" ht="19.5" customHeight="1" x14ac:dyDescent="0.2">
      <c r="A73" s="875"/>
      <c r="B73" s="738"/>
      <c r="C73" s="733"/>
      <c r="D73" s="733"/>
      <c r="E73" s="733"/>
      <c r="F73" s="733"/>
      <c r="G73" s="733"/>
      <c r="H73" s="628"/>
      <c r="I73" s="649"/>
      <c r="J73" s="627"/>
      <c r="K73" s="426"/>
      <c r="L73" s="149"/>
    </row>
    <row r="74" spans="1:12" s="146" customFormat="1" ht="30" customHeight="1" x14ac:dyDescent="0.2">
      <c r="A74" s="875"/>
      <c r="B74" s="1185" t="s">
        <v>124</v>
      </c>
      <c r="C74" s="1186"/>
      <c r="D74" s="1176" t="s">
        <v>378</v>
      </c>
      <c r="E74" s="1049" t="s">
        <v>461</v>
      </c>
      <c r="F74" s="1049" t="s">
        <v>169</v>
      </c>
      <c r="G74" s="1049" t="s">
        <v>189</v>
      </c>
      <c r="H74" s="1049" t="s">
        <v>345</v>
      </c>
      <c r="I74" s="1049" t="s">
        <v>231</v>
      </c>
      <c r="J74" s="1049" t="s">
        <v>305</v>
      </c>
      <c r="K74" s="195"/>
      <c r="L74" s="1032" t="s">
        <v>668</v>
      </c>
    </row>
    <row r="75" spans="1:12" s="146" customFormat="1" ht="18" customHeight="1" x14ac:dyDescent="0.2">
      <c r="A75" s="875"/>
      <c r="B75" s="1049" t="s">
        <v>380</v>
      </c>
      <c r="C75" s="1049" t="s">
        <v>381</v>
      </c>
      <c r="D75" s="1177"/>
      <c r="E75" s="1051" t="s">
        <v>342</v>
      </c>
      <c r="F75" s="1051" t="s">
        <v>171</v>
      </c>
      <c r="G75" s="1051" t="s">
        <v>174</v>
      </c>
      <c r="H75" s="1051" t="s">
        <v>268</v>
      </c>
      <c r="I75" s="1051" t="s">
        <v>284</v>
      </c>
      <c r="J75" s="1051" t="s">
        <v>327</v>
      </c>
      <c r="K75" s="195"/>
      <c r="L75" s="1139" t="s">
        <v>382</v>
      </c>
    </row>
    <row r="76" spans="1:12" s="149" customFormat="1" ht="21" hidden="1" customHeight="1" x14ac:dyDescent="0.2">
      <c r="A76" s="877"/>
      <c r="B76" s="647" t="s">
        <v>1425</v>
      </c>
      <c r="C76" s="648" t="s">
        <v>1904</v>
      </c>
      <c r="D76" s="648">
        <v>45203</v>
      </c>
      <c r="E76" s="648">
        <f t="shared" ref="E76" si="89">D76+1</f>
        <v>45204</v>
      </c>
      <c r="F76" s="702">
        <f>D76+8</f>
        <v>45211</v>
      </c>
      <c r="G76" s="702">
        <f t="shared" ref="G76" si="90">D76+11</f>
        <v>45214</v>
      </c>
      <c r="H76" s="702">
        <f t="shared" ref="H76" si="91">D76+13</f>
        <v>45216</v>
      </c>
      <c r="I76" s="702">
        <f t="shared" ref="I76" si="92">D76+15</f>
        <v>45218</v>
      </c>
      <c r="J76" s="702">
        <f t="shared" ref="J76" si="93">D76+17</f>
        <v>45220</v>
      </c>
      <c r="K76" s="193"/>
      <c r="L76" s="873">
        <v>45204</v>
      </c>
    </row>
    <row r="77" spans="1:12" s="149" customFormat="1" ht="21" hidden="1" customHeight="1" x14ac:dyDescent="0.2">
      <c r="A77" s="877" t="s">
        <v>1819</v>
      </c>
      <c r="B77" s="647" t="s">
        <v>1750</v>
      </c>
      <c r="C77" s="648" t="s">
        <v>1905</v>
      </c>
      <c r="D77" s="648">
        <v>45210</v>
      </c>
      <c r="E77" s="648">
        <f t="shared" ref="E77" si="94">D77+1</f>
        <v>45211</v>
      </c>
      <c r="F77" s="702">
        <f t="shared" ref="F77:F104" si="95">D77+8</f>
        <v>45218</v>
      </c>
      <c r="G77" s="702">
        <f t="shared" ref="G77" si="96">D77+11</f>
        <v>45221</v>
      </c>
      <c r="H77" s="702">
        <f t="shared" ref="H77" si="97">D77+13</f>
        <v>45223</v>
      </c>
      <c r="I77" s="702">
        <f t="shared" ref="I77" si="98">D77+15</f>
        <v>45225</v>
      </c>
      <c r="J77" s="702">
        <f t="shared" ref="J77" si="99">D77+17</f>
        <v>45227</v>
      </c>
      <c r="K77" s="193"/>
      <c r="L77" s="873">
        <f t="shared" ref="L77:L100" si="100">L76+7</f>
        <v>45211</v>
      </c>
    </row>
    <row r="78" spans="1:12" s="149" customFormat="1" ht="21" hidden="1" customHeight="1" x14ac:dyDescent="0.2">
      <c r="A78" s="877"/>
      <c r="B78" s="647" t="s">
        <v>1417</v>
      </c>
      <c r="C78" s="648" t="s">
        <v>1906</v>
      </c>
      <c r="D78" s="648">
        <f t="shared" ref="D78:D97" si="101">D77+7</f>
        <v>45217</v>
      </c>
      <c r="E78" s="648">
        <f t="shared" ref="E78" si="102">D78+1</f>
        <v>45218</v>
      </c>
      <c r="F78" s="702">
        <f t="shared" si="95"/>
        <v>45225</v>
      </c>
      <c r="G78" s="702">
        <f t="shared" ref="G78" si="103">D78+11</f>
        <v>45228</v>
      </c>
      <c r="H78" s="702">
        <f t="shared" ref="H78" si="104">D78+13</f>
        <v>45230</v>
      </c>
      <c r="I78" s="702">
        <f t="shared" ref="I78" si="105">D78+15</f>
        <v>45232</v>
      </c>
      <c r="J78" s="702">
        <f t="shared" ref="J78" si="106">D78+17</f>
        <v>45234</v>
      </c>
      <c r="K78" s="193"/>
      <c r="L78" s="873">
        <f t="shared" si="100"/>
        <v>45218</v>
      </c>
    </row>
    <row r="79" spans="1:12" s="149" customFormat="1" ht="21" hidden="1" customHeight="1" x14ac:dyDescent="0.2">
      <c r="A79" s="877"/>
      <c r="B79" s="647" t="s">
        <v>1413</v>
      </c>
      <c r="C79" s="648" t="s">
        <v>1907</v>
      </c>
      <c r="D79" s="648">
        <v>45226</v>
      </c>
      <c r="E79" s="648">
        <f t="shared" ref="E79" si="107">D79+1</f>
        <v>45227</v>
      </c>
      <c r="F79" s="702">
        <f t="shared" si="95"/>
        <v>45234</v>
      </c>
      <c r="G79" s="702">
        <f t="shared" ref="G79" si="108">D79+11</f>
        <v>45237</v>
      </c>
      <c r="H79" s="702">
        <f t="shared" ref="H79" si="109">D79+13</f>
        <v>45239</v>
      </c>
      <c r="I79" s="702">
        <f t="shared" ref="I79" si="110">D79+15</f>
        <v>45241</v>
      </c>
      <c r="J79" s="702">
        <f t="shared" ref="J79" si="111">D79+17</f>
        <v>45243</v>
      </c>
      <c r="K79" s="193"/>
      <c r="L79" s="873">
        <f t="shared" si="100"/>
        <v>45225</v>
      </c>
    </row>
    <row r="80" spans="1:12" s="149" customFormat="1" ht="21" hidden="1" customHeight="1" x14ac:dyDescent="0.2">
      <c r="A80" s="877" t="s">
        <v>1908</v>
      </c>
      <c r="B80" s="647" t="s">
        <v>1824</v>
      </c>
      <c r="C80" s="648" t="s">
        <v>1909</v>
      </c>
      <c r="D80" s="648">
        <v>45231</v>
      </c>
      <c r="E80" s="648">
        <f t="shared" ref="E80" si="112">D80+1</f>
        <v>45232</v>
      </c>
      <c r="F80" s="702">
        <f t="shared" si="95"/>
        <v>45239</v>
      </c>
      <c r="G80" s="702">
        <f t="shared" ref="G80" si="113">D80+11</f>
        <v>45242</v>
      </c>
      <c r="H80" s="702">
        <f t="shared" ref="H80" si="114">D80+13</f>
        <v>45244</v>
      </c>
      <c r="I80" s="702">
        <f t="shared" ref="I80" si="115">D80+15</f>
        <v>45246</v>
      </c>
      <c r="J80" s="702">
        <f t="shared" ref="J80" si="116">D80+17</f>
        <v>45248</v>
      </c>
      <c r="K80" s="193"/>
      <c r="L80" s="873">
        <f t="shared" si="100"/>
        <v>45232</v>
      </c>
    </row>
    <row r="81" spans="1:12" s="149" customFormat="1" ht="21" hidden="1" customHeight="1" x14ac:dyDescent="0.2">
      <c r="A81" s="877"/>
      <c r="B81" s="647" t="s">
        <v>1826</v>
      </c>
      <c r="C81" s="648" t="s">
        <v>1910</v>
      </c>
      <c r="D81" s="648">
        <v>45239</v>
      </c>
      <c r="E81" s="648">
        <f t="shared" ref="E81:E84" si="117">D81+1</f>
        <v>45240</v>
      </c>
      <c r="F81" s="702">
        <f t="shared" si="95"/>
        <v>45247</v>
      </c>
      <c r="G81" s="702">
        <f t="shared" ref="G81:G84" si="118">D81+11</f>
        <v>45250</v>
      </c>
      <c r="H81" s="702">
        <f t="shared" ref="H81:H84" si="119">D81+13</f>
        <v>45252</v>
      </c>
      <c r="I81" s="702">
        <f t="shared" ref="I81:I84" si="120">D81+15</f>
        <v>45254</v>
      </c>
      <c r="J81" s="702">
        <f t="shared" ref="J81:J84" si="121">D81+17</f>
        <v>45256</v>
      </c>
      <c r="K81" s="193"/>
      <c r="L81" s="873">
        <f t="shared" si="100"/>
        <v>45239</v>
      </c>
    </row>
    <row r="82" spans="1:12" s="149" customFormat="1" ht="21" hidden="1" customHeight="1" x14ac:dyDescent="0.2">
      <c r="A82" s="877"/>
      <c r="B82" s="647" t="s">
        <v>1425</v>
      </c>
      <c r="C82" s="648" t="s">
        <v>1911</v>
      </c>
      <c r="D82" s="648">
        <v>45245</v>
      </c>
      <c r="E82" s="648">
        <f t="shared" si="117"/>
        <v>45246</v>
      </c>
      <c r="F82" s="702">
        <f t="shared" si="95"/>
        <v>45253</v>
      </c>
      <c r="G82" s="702">
        <f t="shared" si="118"/>
        <v>45256</v>
      </c>
      <c r="H82" s="702">
        <f t="shared" si="119"/>
        <v>45258</v>
      </c>
      <c r="I82" s="702">
        <f t="shared" si="120"/>
        <v>45260</v>
      </c>
      <c r="J82" s="702">
        <f t="shared" si="121"/>
        <v>45262</v>
      </c>
      <c r="K82" s="193"/>
      <c r="L82" s="873">
        <f t="shared" si="100"/>
        <v>45246</v>
      </c>
    </row>
    <row r="83" spans="1:12" s="149" customFormat="1" ht="21" hidden="1" customHeight="1" x14ac:dyDescent="0.2">
      <c r="A83" s="877" t="s">
        <v>1912</v>
      </c>
      <c r="B83" s="647" t="s">
        <v>1433</v>
      </c>
      <c r="C83" s="648" t="s">
        <v>1913</v>
      </c>
      <c r="D83" s="648">
        <v>45253</v>
      </c>
      <c r="E83" s="648">
        <f t="shared" si="117"/>
        <v>45254</v>
      </c>
      <c r="F83" s="702">
        <f t="shared" si="95"/>
        <v>45261</v>
      </c>
      <c r="G83" s="702">
        <f t="shared" si="118"/>
        <v>45264</v>
      </c>
      <c r="H83" s="702">
        <f t="shared" si="119"/>
        <v>45266</v>
      </c>
      <c r="I83" s="702">
        <f t="shared" si="120"/>
        <v>45268</v>
      </c>
      <c r="J83" s="702">
        <f t="shared" si="121"/>
        <v>45270</v>
      </c>
      <c r="K83" s="193"/>
      <c r="L83" s="873">
        <f t="shared" si="100"/>
        <v>45253</v>
      </c>
    </row>
    <row r="84" spans="1:12" s="149" customFormat="1" ht="21" hidden="1" customHeight="1" x14ac:dyDescent="0.2">
      <c r="A84" s="877"/>
      <c r="B84" s="647" t="s">
        <v>1914</v>
      </c>
      <c r="C84" s="648" t="s">
        <v>1915</v>
      </c>
      <c r="D84" s="648">
        <v>45261</v>
      </c>
      <c r="E84" s="648">
        <f t="shared" si="117"/>
        <v>45262</v>
      </c>
      <c r="F84" s="702">
        <f t="shared" si="95"/>
        <v>45269</v>
      </c>
      <c r="G84" s="702">
        <f t="shared" si="118"/>
        <v>45272</v>
      </c>
      <c r="H84" s="702">
        <f t="shared" si="119"/>
        <v>45274</v>
      </c>
      <c r="I84" s="702">
        <f t="shared" si="120"/>
        <v>45276</v>
      </c>
      <c r="J84" s="702">
        <f t="shared" si="121"/>
        <v>45278</v>
      </c>
      <c r="K84" s="193"/>
      <c r="L84" s="873">
        <f t="shared" si="100"/>
        <v>45260</v>
      </c>
    </row>
    <row r="85" spans="1:12" s="149" customFormat="1" ht="21" hidden="1" customHeight="1" x14ac:dyDescent="0.2">
      <c r="A85" s="877"/>
      <c r="B85" s="647" t="s">
        <v>1413</v>
      </c>
      <c r="C85" s="648" t="s">
        <v>1916</v>
      </c>
      <c r="D85" s="648">
        <v>45267</v>
      </c>
      <c r="E85" s="648">
        <f t="shared" ref="E85" si="122">D85+1</f>
        <v>45268</v>
      </c>
      <c r="F85" s="702">
        <f t="shared" si="95"/>
        <v>45275</v>
      </c>
      <c r="G85" s="702">
        <f t="shared" ref="G85" si="123">D85+11</f>
        <v>45278</v>
      </c>
      <c r="H85" s="702">
        <f t="shared" ref="H85" si="124">D85+13</f>
        <v>45280</v>
      </c>
      <c r="I85" s="702">
        <f t="shared" ref="I85" si="125">D85+15</f>
        <v>45282</v>
      </c>
      <c r="J85" s="702">
        <f t="shared" ref="J85" si="126">D85+17</f>
        <v>45284</v>
      </c>
      <c r="K85" s="193"/>
      <c r="L85" s="873">
        <f t="shared" si="100"/>
        <v>45267</v>
      </c>
    </row>
    <row r="86" spans="1:12" s="149" customFormat="1" ht="21" hidden="1" customHeight="1" x14ac:dyDescent="0.2">
      <c r="A86" s="877" t="s">
        <v>1832</v>
      </c>
      <c r="B86" s="647" t="s">
        <v>1917</v>
      </c>
      <c r="C86" s="648" t="s">
        <v>1918</v>
      </c>
      <c r="D86" s="648">
        <v>45273</v>
      </c>
      <c r="E86" s="648">
        <f t="shared" ref="E86" si="127">D86+1</f>
        <v>45274</v>
      </c>
      <c r="F86" s="702">
        <f t="shared" si="95"/>
        <v>45281</v>
      </c>
      <c r="G86" s="702">
        <f t="shared" ref="G86" si="128">D86+11</f>
        <v>45284</v>
      </c>
      <c r="H86" s="702">
        <f t="shared" ref="H86" si="129">D86+13</f>
        <v>45286</v>
      </c>
      <c r="I86" s="702">
        <f t="shared" ref="I86" si="130">D86+15</f>
        <v>45288</v>
      </c>
      <c r="J86" s="702">
        <f t="shared" ref="J86" si="131">D86+17</f>
        <v>45290</v>
      </c>
      <c r="K86" s="193"/>
      <c r="L86" s="873">
        <f t="shared" si="100"/>
        <v>45274</v>
      </c>
    </row>
    <row r="87" spans="1:12" s="149" customFormat="1" ht="21" hidden="1" customHeight="1" x14ac:dyDescent="0.2">
      <c r="A87" s="877"/>
      <c r="B87" s="647" t="s">
        <v>1826</v>
      </c>
      <c r="C87" s="648" t="s">
        <v>1919</v>
      </c>
      <c r="D87" s="648">
        <v>45283</v>
      </c>
      <c r="E87" s="648">
        <f t="shared" ref="E87" si="132">D87+1</f>
        <v>45284</v>
      </c>
      <c r="F87" s="702">
        <f t="shared" si="95"/>
        <v>45291</v>
      </c>
      <c r="G87" s="702">
        <f t="shared" ref="G87" si="133">D87+11</f>
        <v>45294</v>
      </c>
      <c r="H87" s="702">
        <f t="shared" ref="H87" si="134">D87+13</f>
        <v>45296</v>
      </c>
      <c r="I87" s="702">
        <f t="shared" ref="I87" si="135">D87+15</f>
        <v>45298</v>
      </c>
      <c r="J87" s="702">
        <f t="shared" ref="J87" si="136">D87+17</f>
        <v>45300</v>
      </c>
      <c r="K87" s="193"/>
      <c r="L87" s="873">
        <f t="shared" si="100"/>
        <v>45281</v>
      </c>
    </row>
    <row r="88" spans="1:12" s="149" customFormat="1" ht="21" hidden="1" customHeight="1" x14ac:dyDescent="0.2">
      <c r="A88" s="877"/>
      <c r="B88" s="647" t="s">
        <v>1425</v>
      </c>
      <c r="C88" s="648" t="s">
        <v>1920</v>
      </c>
      <c r="D88" s="648">
        <v>45289</v>
      </c>
      <c r="E88" s="648">
        <f t="shared" ref="E88" si="137">D88+1</f>
        <v>45290</v>
      </c>
      <c r="F88" s="702">
        <f t="shared" si="95"/>
        <v>45297</v>
      </c>
      <c r="G88" s="702">
        <f t="shared" ref="G88" si="138">D88+11</f>
        <v>45300</v>
      </c>
      <c r="H88" s="702">
        <f t="shared" ref="H88" si="139">D88+13</f>
        <v>45302</v>
      </c>
      <c r="I88" s="702">
        <f t="shared" ref="I88" si="140">D88+15</f>
        <v>45304</v>
      </c>
      <c r="J88" s="702">
        <f t="shared" ref="J88" si="141">D88+17</f>
        <v>45306</v>
      </c>
      <c r="K88" s="193"/>
      <c r="L88" s="873">
        <f t="shared" si="100"/>
        <v>45288</v>
      </c>
    </row>
    <row r="89" spans="1:12" s="149" customFormat="1" ht="21" hidden="1" customHeight="1" x14ac:dyDescent="0.2">
      <c r="A89" s="877"/>
      <c r="B89" s="647" t="s">
        <v>1433</v>
      </c>
      <c r="C89" s="648" t="s">
        <v>1921</v>
      </c>
      <c r="D89" s="648">
        <v>45299</v>
      </c>
      <c r="E89" s="648">
        <f t="shared" ref="E89:E93" si="142">D89+1</f>
        <v>45300</v>
      </c>
      <c r="F89" s="702">
        <f t="shared" si="95"/>
        <v>45307</v>
      </c>
      <c r="G89" s="702">
        <f t="shared" ref="G89:G93" si="143">D89+11</f>
        <v>45310</v>
      </c>
      <c r="H89" s="702">
        <f t="shared" ref="H89:H93" si="144">D89+13</f>
        <v>45312</v>
      </c>
      <c r="I89" s="702">
        <f t="shared" ref="I89:I93" si="145">D89+15</f>
        <v>45314</v>
      </c>
      <c r="J89" s="702">
        <f t="shared" ref="J89:J93" si="146">D89+17</f>
        <v>45316</v>
      </c>
      <c r="K89" s="193"/>
      <c r="L89" s="873">
        <v>45295</v>
      </c>
    </row>
    <row r="90" spans="1:12" s="149" customFormat="1" ht="21" hidden="1" customHeight="1" x14ac:dyDescent="0.2">
      <c r="A90" s="877"/>
      <c r="B90" s="647" t="s">
        <v>1437</v>
      </c>
      <c r="C90" s="648" t="s">
        <v>1922</v>
      </c>
      <c r="D90" s="648">
        <v>45301</v>
      </c>
      <c r="E90" s="648">
        <f t="shared" si="142"/>
        <v>45302</v>
      </c>
      <c r="F90" s="702">
        <f t="shared" si="95"/>
        <v>45309</v>
      </c>
      <c r="G90" s="702">
        <f t="shared" si="143"/>
        <v>45312</v>
      </c>
      <c r="H90" s="702">
        <f t="shared" si="144"/>
        <v>45314</v>
      </c>
      <c r="I90" s="702">
        <f t="shared" si="145"/>
        <v>45316</v>
      </c>
      <c r="J90" s="702">
        <f t="shared" si="146"/>
        <v>45318</v>
      </c>
      <c r="K90" s="193"/>
      <c r="L90" s="873">
        <f t="shared" si="100"/>
        <v>45302</v>
      </c>
    </row>
    <row r="91" spans="1:12" s="149" customFormat="1" ht="21" hidden="1" customHeight="1" x14ac:dyDescent="0.2">
      <c r="A91" s="877"/>
      <c r="B91" s="647" t="s">
        <v>1413</v>
      </c>
      <c r="C91" s="648" t="s">
        <v>1414</v>
      </c>
      <c r="D91" s="648">
        <v>45309</v>
      </c>
      <c r="E91" s="648">
        <f t="shared" si="142"/>
        <v>45310</v>
      </c>
      <c r="F91" s="702">
        <f t="shared" si="95"/>
        <v>45317</v>
      </c>
      <c r="G91" s="702">
        <f t="shared" si="143"/>
        <v>45320</v>
      </c>
      <c r="H91" s="702">
        <f t="shared" si="144"/>
        <v>45322</v>
      </c>
      <c r="I91" s="702">
        <f t="shared" si="145"/>
        <v>45324</v>
      </c>
      <c r="J91" s="702">
        <f t="shared" si="146"/>
        <v>45326</v>
      </c>
      <c r="K91" s="193"/>
      <c r="L91" s="873">
        <f t="shared" si="100"/>
        <v>45309</v>
      </c>
    </row>
    <row r="92" spans="1:12" s="149" customFormat="1" ht="21" hidden="1" customHeight="1" x14ac:dyDescent="0.2">
      <c r="A92" s="877"/>
      <c r="B92" s="647" t="s">
        <v>1417</v>
      </c>
      <c r="C92" s="648" t="s">
        <v>1418</v>
      </c>
      <c r="D92" s="648">
        <v>45320</v>
      </c>
      <c r="E92" s="648">
        <f t="shared" si="142"/>
        <v>45321</v>
      </c>
      <c r="F92" s="702">
        <f t="shared" si="95"/>
        <v>45328</v>
      </c>
      <c r="G92" s="702">
        <f t="shared" si="143"/>
        <v>45331</v>
      </c>
      <c r="H92" s="702">
        <f t="shared" si="144"/>
        <v>45333</v>
      </c>
      <c r="I92" s="702">
        <f t="shared" si="145"/>
        <v>45335</v>
      </c>
      <c r="J92" s="702">
        <f t="shared" si="146"/>
        <v>45337</v>
      </c>
      <c r="K92" s="193"/>
      <c r="L92" s="873">
        <f t="shared" si="100"/>
        <v>45316</v>
      </c>
    </row>
    <row r="93" spans="1:12" s="149" customFormat="1" ht="21" hidden="1" customHeight="1" x14ac:dyDescent="0.2">
      <c r="A93" s="877" t="s">
        <v>1842</v>
      </c>
      <c r="B93" s="647" t="s">
        <v>1421</v>
      </c>
      <c r="C93" s="648" t="s">
        <v>1422</v>
      </c>
      <c r="D93" s="648">
        <v>45322</v>
      </c>
      <c r="E93" s="648">
        <f t="shared" si="142"/>
        <v>45323</v>
      </c>
      <c r="F93" s="702">
        <f t="shared" si="95"/>
        <v>45330</v>
      </c>
      <c r="G93" s="650">
        <f t="shared" si="143"/>
        <v>45333</v>
      </c>
      <c r="H93" s="650">
        <f t="shared" si="144"/>
        <v>45335</v>
      </c>
      <c r="I93" s="650">
        <f t="shared" si="145"/>
        <v>45337</v>
      </c>
      <c r="J93" s="650">
        <f t="shared" si="146"/>
        <v>45339</v>
      </c>
      <c r="K93" s="193"/>
      <c r="L93" s="873">
        <f t="shared" si="100"/>
        <v>45323</v>
      </c>
    </row>
    <row r="94" spans="1:12" s="149" customFormat="1" ht="21" hidden="1" customHeight="1" x14ac:dyDescent="0.2">
      <c r="A94" s="877"/>
      <c r="B94" s="647" t="s">
        <v>1425</v>
      </c>
      <c r="C94" s="648" t="s">
        <v>1426</v>
      </c>
      <c r="D94" s="648">
        <v>45329</v>
      </c>
      <c r="E94" s="648">
        <f t="shared" ref="E94" si="147">D94+1</f>
        <v>45330</v>
      </c>
      <c r="F94" s="702">
        <f t="shared" si="95"/>
        <v>45337</v>
      </c>
      <c r="G94" s="702">
        <f t="shared" ref="G94" si="148">D94+11</f>
        <v>45340</v>
      </c>
      <c r="H94" s="702">
        <f t="shared" ref="H94" si="149">D94+13</f>
        <v>45342</v>
      </c>
      <c r="I94" s="702">
        <f t="shared" ref="I94" si="150">D94+15</f>
        <v>45344</v>
      </c>
      <c r="J94" s="702">
        <f t="shared" ref="J94" si="151">D94+17</f>
        <v>45346</v>
      </c>
      <c r="K94" s="193"/>
      <c r="L94" s="873">
        <v>45330</v>
      </c>
    </row>
    <row r="95" spans="1:12" s="149" customFormat="1" ht="21" hidden="1" customHeight="1" x14ac:dyDescent="0.2">
      <c r="A95" s="877"/>
      <c r="B95" s="647" t="s">
        <v>1429</v>
      </c>
      <c r="C95" s="648" t="s">
        <v>1430</v>
      </c>
      <c r="D95" s="702">
        <v>45342</v>
      </c>
      <c r="E95" s="702">
        <f t="shared" ref="E95" si="152">D95+1</f>
        <v>45343</v>
      </c>
      <c r="F95" s="702">
        <f t="shared" si="95"/>
        <v>45350</v>
      </c>
      <c r="G95" s="650">
        <f t="shared" ref="G95" si="153">D95+11</f>
        <v>45353</v>
      </c>
      <c r="H95" s="650">
        <f t="shared" ref="H95" si="154">D95+13</f>
        <v>45355</v>
      </c>
      <c r="I95" s="650">
        <f t="shared" ref="I95" si="155">D95+15</f>
        <v>45357</v>
      </c>
      <c r="J95" s="650">
        <f t="shared" ref="J95" si="156">D95+17</f>
        <v>45359</v>
      </c>
      <c r="K95" s="193"/>
      <c r="L95" s="874">
        <v>45337</v>
      </c>
    </row>
    <row r="96" spans="1:12" s="149" customFormat="1" ht="21" hidden="1" customHeight="1" x14ac:dyDescent="0.2">
      <c r="A96" s="877"/>
      <c r="B96" s="647" t="s">
        <v>1433</v>
      </c>
      <c r="C96" s="648" t="s">
        <v>1434</v>
      </c>
      <c r="D96" s="648">
        <v>45343</v>
      </c>
      <c r="E96" s="648">
        <f t="shared" ref="E96" si="157">D96+1</f>
        <v>45344</v>
      </c>
      <c r="F96" s="702">
        <f t="shared" si="95"/>
        <v>45351</v>
      </c>
      <c r="G96" s="702">
        <f t="shared" ref="G96" si="158">D96+11</f>
        <v>45354</v>
      </c>
      <c r="H96" s="702">
        <f t="shared" ref="H96" si="159">D96+13</f>
        <v>45356</v>
      </c>
      <c r="I96" s="702">
        <f t="shared" ref="I96" si="160">D96+15</f>
        <v>45358</v>
      </c>
      <c r="J96" s="702">
        <f t="shared" ref="J96" si="161">D96+17</f>
        <v>45360</v>
      </c>
      <c r="K96" s="193"/>
      <c r="L96" s="873">
        <v>45344</v>
      </c>
    </row>
    <row r="97" spans="1:12" s="149" customFormat="1" ht="21" hidden="1" customHeight="1" x14ac:dyDescent="0.2">
      <c r="A97" s="877"/>
      <c r="B97" s="647" t="s">
        <v>1437</v>
      </c>
      <c r="C97" s="648" t="s">
        <v>1438</v>
      </c>
      <c r="D97" s="648">
        <f t="shared" si="101"/>
        <v>45350</v>
      </c>
      <c r="E97" s="648">
        <f t="shared" ref="E97" si="162">D97+1</f>
        <v>45351</v>
      </c>
      <c r="F97" s="702">
        <f t="shared" si="95"/>
        <v>45358</v>
      </c>
      <c r="G97" s="702">
        <f t="shared" ref="G97" si="163">D97+11</f>
        <v>45361</v>
      </c>
      <c r="H97" s="702">
        <f t="shared" ref="H97" si="164">D97+13</f>
        <v>45363</v>
      </c>
      <c r="I97" s="702">
        <f t="shared" ref="I97" si="165">D97+15</f>
        <v>45365</v>
      </c>
      <c r="J97" s="702">
        <f t="shared" ref="J97" si="166">D97+17</f>
        <v>45367</v>
      </c>
      <c r="K97" s="193"/>
      <c r="L97" s="873">
        <v>45351</v>
      </c>
    </row>
    <row r="98" spans="1:12" s="149" customFormat="1" ht="21" hidden="1" customHeight="1" x14ac:dyDescent="0.2">
      <c r="A98" s="876" t="s">
        <v>1923</v>
      </c>
      <c r="B98" s="647" t="s">
        <v>1413</v>
      </c>
      <c r="C98" s="648" t="s">
        <v>1441</v>
      </c>
      <c r="D98" s="648">
        <v>45358</v>
      </c>
      <c r="E98" s="648">
        <f t="shared" ref="E98" si="167">D98+1</f>
        <v>45359</v>
      </c>
      <c r="F98" s="702">
        <f t="shared" si="95"/>
        <v>45366</v>
      </c>
      <c r="G98" s="702">
        <f t="shared" ref="G98" si="168">D98+11</f>
        <v>45369</v>
      </c>
      <c r="H98" s="702">
        <f t="shared" ref="H98" si="169">D98+13</f>
        <v>45371</v>
      </c>
      <c r="I98" s="702">
        <f t="shared" ref="I98" si="170">D98+15</f>
        <v>45373</v>
      </c>
      <c r="J98" s="702">
        <f t="shared" ref="J98" si="171">D98+17</f>
        <v>45375</v>
      </c>
      <c r="K98" s="193"/>
      <c r="L98" s="873">
        <v>45358</v>
      </c>
    </row>
    <row r="99" spans="1:12" s="149" customFormat="1" ht="21" hidden="1" customHeight="1" x14ac:dyDescent="0.2">
      <c r="A99" s="877" t="s">
        <v>1838</v>
      </c>
      <c r="B99" s="647" t="s">
        <v>388</v>
      </c>
      <c r="C99" s="648" t="s">
        <v>1443</v>
      </c>
      <c r="D99" s="893">
        <v>45369</v>
      </c>
      <c r="E99" s="893">
        <f t="shared" ref="E99" si="172">D99+1</f>
        <v>45370</v>
      </c>
      <c r="F99" s="893">
        <f t="shared" si="95"/>
        <v>45377</v>
      </c>
      <c r="G99" s="893">
        <f t="shared" ref="G99" si="173">D99+11</f>
        <v>45380</v>
      </c>
      <c r="H99" s="893">
        <f t="shared" ref="H99" si="174">D99+13</f>
        <v>45382</v>
      </c>
      <c r="I99" s="893">
        <f t="shared" ref="I99" si="175">D99+15</f>
        <v>45384</v>
      </c>
      <c r="J99" s="893">
        <f t="shared" ref="J99" si="176">D99+17</f>
        <v>45386</v>
      </c>
      <c r="K99" s="193"/>
      <c r="L99" s="873">
        <f t="shared" si="100"/>
        <v>45365</v>
      </c>
    </row>
    <row r="100" spans="1:12" s="149" customFormat="1" ht="21" hidden="1" customHeight="1" x14ac:dyDescent="0.2">
      <c r="A100" s="877"/>
      <c r="B100" s="979" t="s">
        <v>1425</v>
      </c>
      <c r="C100" s="980" t="s">
        <v>1445</v>
      </c>
      <c r="D100" s="914">
        <v>45379</v>
      </c>
      <c r="E100" s="914">
        <f t="shared" ref="E100" si="177">D100+1</f>
        <v>45380</v>
      </c>
      <c r="F100" s="983">
        <f t="shared" si="95"/>
        <v>45387</v>
      </c>
      <c r="G100" s="983">
        <f t="shared" ref="G100" si="178">D100+11</f>
        <v>45390</v>
      </c>
      <c r="H100" s="983">
        <f t="shared" ref="H100" si="179">D100+13</f>
        <v>45392</v>
      </c>
      <c r="I100" s="983">
        <f t="shared" ref="I100" si="180">D100+15</f>
        <v>45394</v>
      </c>
      <c r="J100" s="983">
        <f t="shared" ref="J100" si="181">D100+17</f>
        <v>45396</v>
      </c>
      <c r="K100" s="193"/>
      <c r="L100" s="873">
        <f t="shared" si="100"/>
        <v>45372</v>
      </c>
    </row>
    <row r="101" spans="1:12" s="149" customFormat="1" ht="21" hidden="1" customHeight="1" x14ac:dyDescent="0.2">
      <c r="A101" s="877" t="s">
        <v>1853</v>
      </c>
      <c r="B101" s="979" t="s">
        <v>1417</v>
      </c>
      <c r="C101" s="980" t="s">
        <v>1448</v>
      </c>
      <c r="D101" s="914">
        <v>45382</v>
      </c>
      <c r="E101" s="914">
        <f>D101+1</f>
        <v>45383</v>
      </c>
      <c r="F101" s="983">
        <f t="shared" si="95"/>
        <v>45390</v>
      </c>
      <c r="G101" s="914">
        <f t="shared" ref="G101:G106" si="182">D101+11</f>
        <v>45393</v>
      </c>
      <c r="H101" s="914">
        <f t="shared" ref="H101:H106" si="183">D101+13</f>
        <v>45395</v>
      </c>
      <c r="I101" s="914">
        <f t="shared" ref="I101:I106" si="184">D101+15</f>
        <v>45397</v>
      </c>
      <c r="J101" s="914">
        <f>D101+17</f>
        <v>45399</v>
      </c>
      <c r="K101" s="193"/>
      <c r="L101" s="873">
        <f>L100+7</f>
        <v>45379</v>
      </c>
    </row>
    <row r="102" spans="1:12" s="149" customFormat="1" ht="21" hidden="1" customHeight="1" x14ac:dyDescent="0.2">
      <c r="A102" s="877"/>
      <c r="B102" s="1054" t="s">
        <v>1433</v>
      </c>
      <c r="C102" s="1055" t="s">
        <v>1450</v>
      </c>
      <c r="D102" s="1055">
        <v>45386</v>
      </c>
      <c r="E102" s="914">
        <f>D102+1</f>
        <v>45387</v>
      </c>
      <c r="F102" s="983">
        <f t="shared" si="95"/>
        <v>45394</v>
      </c>
      <c r="G102" s="914">
        <f t="shared" si="182"/>
        <v>45397</v>
      </c>
      <c r="H102" s="914">
        <f t="shared" si="183"/>
        <v>45399</v>
      </c>
      <c r="I102" s="914">
        <f t="shared" si="184"/>
        <v>45401</v>
      </c>
      <c r="J102" s="914">
        <f>D102+17</f>
        <v>45403</v>
      </c>
      <c r="K102" s="193"/>
      <c r="L102" s="873">
        <v>45386</v>
      </c>
    </row>
    <row r="103" spans="1:12" s="149" customFormat="1" ht="21" hidden="1" customHeight="1" x14ac:dyDescent="0.2">
      <c r="A103" s="877"/>
      <c r="B103" s="1054" t="s">
        <v>1437</v>
      </c>
      <c r="C103" s="1055" t="s">
        <v>1462</v>
      </c>
      <c r="D103" s="1055">
        <v>45392</v>
      </c>
      <c r="E103" s="983">
        <f>D103+1</f>
        <v>45393</v>
      </c>
      <c r="F103" s="983">
        <f t="shared" si="95"/>
        <v>45400</v>
      </c>
      <c r="G103" s="983">
        <f t="shared" si="182"/>
        <v>45403</v>
      </c>
      <c r="H103" s="983">
        <f t="shared" si="183"/>
        <v>45405</v>
      </c>
      <c r="I103" s="983">
        <f t="shared" si="184"/>
        <v>45407</v>
      </c>
      <c r="J103" s="983">
        <f>D103+17</f>
        <v>45409</v>
      </c>
      <c r="K103" s="193"/>
      <c r="L103" s="914">
        <f>L102+7</f>
        <v>45393</v>
      </c>
    </row>
    <row r="104" spans="1:12" s="149" customFormat="1" ht="21" hidden="1" customHeight="1" x14ac:dyDescent="0.2">
      <c r="A104" s="877" t="s">
        <v>1924</v>
      </c>
      <c r="B104" s="1056" t="s">
        <v>494</v>
      </c>
      <c r="C104" s="1055" t="s">
        <v>1464</v>
      </c>
      <c r="D104" s="977">
        <v>45399</v>
      </c>
      <c r="E104" s="977">
        <f>D104+1</f>
        <v>45400</v>
      </c>
      <c r="F104" s="977">
        <f t="shared" si="95"/>
        <v>45407</v>
      </c>
      <c r="G104" s="977">
        <f t="shared" si="182"/>
        <v>45410</v>
      </c>
      <c r="H104" s="977">
        <f t="shared" si="183"/>
        <v>45412</v>
      </c>
      <c r="I104" s="977">
        <f t="shared" si="184"/>
        <v>45414</v>
      </c>
      <c r="J104" s="977">
        <f>D104+17</f>
        <v>45416</v>
      </c>
      <c r="K104" s="193"/>
      <c r="L104" s="914">
        <f>L103+7</f>
        <v>45400</v>
      </c>
    </row>
    <row r="105" spans="1:12" s="149" customFormat="1" ht="21" hidden="1" customHeight="1" x14ac:dyDescent="0.2">
      <c r="A105" s="877" t="s">
        <v>1925</v>
      </c>
      <c r="B105" s="1054" t="s">
        <v>1447</v>
      </c>
      <c r="C105" s="1055" t="s">
        <v>1466</v>
      </c>
      <c r="D105" s="1055">
        <v>45415</v>
      </c>
      <c r="E105" s="983">
        <f>D105+1</f>
        <v>45416</v>
      </c>
      <c r="F105" s="983">
        <f t="shared" ref="F105" si="185">D105+8</f>
        <v>45423</v>
      </c>
      <c r="G105" s="983">
        <f t="shared" si="182"/>
        <v>45426</v>
      </c>
      <c r="H105" s="983">
        <f t="shared" si="183"/>
        <v>45428</v>
      </c>
      <c r="I105" s="983">
        <f t="shared" si="184"/>
        <v>45430</v>
      </c>
      <c r="J105" s="983">
        <f>D105+17</f>
        <v>45432</v>
      </c>
      <c r="K105" s="193"/>
      <c r="L105" s="914">
        <f>L104+7</f>
        <v>45407</v>
      </c>
    </row>
    <row r="106" spans="1:12" s="149" customFormat="1" ht="21" hidden="1" customHeight="1" x14ac:dyDescent="0.2">
      <c r="A106" s="895"/>
      <c r="B106" s="1055" t="s">
        <v>1425</v>
      </c>
      <c r="C106" s="1055" t="s">
        <v>1926</v>
      </c>
      <c r="D106" s="1055">
        <v>45425</v>
      </c>
      <c r="E106" s="914">
        <f t="shared" ref="E106:E111" si="186">D106+1</f>
        <v>45426</v>
      </c>
      <c r="F106" s="983">
        <f t="shared" ref="F106:F108" si="187">D106+8</f>
        <v>45433</v>
      </c>
      <c r="G106" s="983">
        <f t="shared" si="182"/>
        <v>45436</v>
      </c>
      <c r="H106" s="983">
        <f t="shared" si="183"/>
        <v>45438</v>
      </c>
      <c r="I106" s="983">
        <f t="shared" si="184"/>
        <v>45440</v>
      </c>
      <c r="J106" s="914">
        <f t="shared" ref="J106:J111" si="188">D106+17</f>
        <v>45442</v>
      </c>
      <c r="K106" s="193"/>
      <c r="L106" s="914">
        <f t="shared" ref="L106:L111" si="189">L105+7</f>
        <v>45414</v>
      </c>
    </row>
    <row r="107" spans="1:12" s="149" customFormat="1" ht="21" hidden="1" customHeight="1" x14ac:dyDescent="0.2">
      <c r="A107" s="877" t="s">
        <v>1927</v>
      </c>
      <c r="B107" s="1053" t="s">
        <v>388</v>
      </c>
      <c r="C107" s="1055" t="s">
        <v>1928</v>
      </c>
      <c r="D107" s="977">
        <v>45427</v>
      </c>
      <c r="E107" s="977">
        <f t="shared" si="186"/>
        <v>45428</v>
      </c>
      <c r="F107" s="1223"/>
      <c r="G107" s="1224"/>
      <c r="H107" s="1224"/>
      <c r="I107" s="1224"/>
      <c r="J107" s="1225"/>
      <c r="K107" s="193"/>
      <c r="L107" s="914">
        <f t="shared" si="189"/>
        <v>45421</v>
      </c>
    </row>
    <row r="108" spans="1:12" s="149" customFormat="1" ht="21" hidden="1" customHeight="1" x14ac:dyDescent="0.2">
      <c r="A108" s="877" t="s">
        <v>1433</v>
      </c>
      <c r="B108" s="1053" t="s">
        <v>1929</v>
      </c>
      <c r="C108" s="1055" t="s">
        <v>1930</v>
      </c>
      <c r="D108" s="977">
        <v>45431</v>
      </c>
      <c r="E108" s="977">
        <f t="shared" si="186"/>
        <v>45432</v>
      </c>
      <c r="F108" s="977">
        <f t="shared" si="187"/>
        <v>45439</v>
      </c>
      <c r="G108" s="977">
        <f t="shared" ref="G108" si="190">D108+11</f>
        <v>45442</v>
      </c>
      <c r="H108" s="977">
        <f t="shared" ref="H108:H113" si="191">D108+13</f>
        <v>45444</v>
      </c>
      <c r="I108" s="977">
        <f t="shared" ref="I108" si="192">D108+15</f>
        <v>45446</v>
      </c>
      <c r="J108" s="977">
        <f t="shared" si="188"/>
        <v>45448</v>
      </c>
      <c r="K108" s="193"/>
      <c r="L108" s="914">
        <f t="shared" si="189"/>
        <v>45428</v>
      </c>
    </row>
    <row r="109" spans="1:12" s="146" customFormat="1" ht="19.5" hidden="1" customHeight="1" x14ac:dyDescent="0.2">
      <c r="A109" s="875"/>
      <c r="B109" s="1061" t="s">
        <v>1437</v>
      </c>
      <c r="C109" s="1061" t="s">
        <v>1931</v>
      </c>
      <c r="D109" s="1055">
        <v>45446</v>
      </c>
      <c r="E109" s="914">
        <f t="shared" si="186"/>
        <v>45447</v>
      </c>
      <c r="F109" s="914">
        <f t="shared" ref="F109:F111" si="193">D109+6</f>
        <v>45452</v>
      </c>
      <c r="G109" s="914">
        <f t="shared" ref="G109:G111" si="194">D109+7</f>
        <v>45453</v>
      </c>
      <c r="H109" s="914">
        <f t="shared" si="191"/>
        <v>45459</v>
      </c>
      <c r="I109" s="914">
        <f>D109+1</f>
        <v>45447</v>
      </c>
      <c r="J109" s="914">
        <f t="shared" si="188"/>
        <v>45463</v>
      </c>
      <c r="K109" s="426"/>
      <c r="L109" s="914">
        <f t="shared" si="189"/>
        <v>45435</v>
      </c>
    </row>
    <row r="110" spans="1:12" s="146" customFormat="1" ht="19.5" hidden="1" customHeight="1" x14ac:dyDescent="0.2">
      <c r="A110" s="875" t="s">
        <v>1413</v>
      </c>
      <c r="B110" s="1055" t="s">
        <v>1876</v>
      </c>
      <c r="C110" s="1061" t="s">
        <v>1932</v>
      </c>
      <c r="D110" s="1055">
        <v>45451</v>
      </c>
      <c r="E110" s="914">
        <f t="shared" si="186"/>
        <v>45452</v>
      </c>
      <c r="F110" s="914">
        <f t="shared" si="193"/>
        <v>45457</v>
      </c>
      <c r="G110" s="914">
        <f t="shared" si="194"/>
        <v>45458</v>
      </c>
      <c r="H110" s="914">
        <f t="shared" si="191"/>
        <v>45464</v>
      </c>
      <c r="I110" s="914">
        <f t="shared" ref="I110:I111" si="195">D110+1</f>
        <v>45452</v>
      </c>
      <c r="J110" s="914">
        <f t="shared" si="188"/>
        <v>45468</v>
      </c>
      <c r="K110" s="426"/>
      <c r="L110" s="914">
        <f t="shared" si="189"/>
        <v>45442</v>
      </c>
    </row>
    <row r="111" spans="1:12" s="146" customFormat="1" ht="19.5" hidden="1" customHeight="1" x14ac:dyDescent="0.2">
      <c r="A111" s="875" t="s">
        <v>1447</v>
      </c>
      <c r="B111" s="1061" t="s">
        <v>1413</v>
      </c>
      <c r="C111" s="1061" t="s">
        <v>1933</v>
      </c>
      <c r="D111" s="1055">
        <v>45456</v>
      </c>
      <c r="E111" s="914">
        <f t="shared" si="186"/>
        <v>45457</v>
      </c>
      <c r="F111" s="914">
        <f t="shared" si="193"/>
        <v>45462</v>
      </c>
      <c r="G111" s="914">
        <f t="shared" si="194"/>
        <v>45463</v>
      </c>
      <c r="H111" s="914">
        <f t="shared" si="191"/>
        <v>45469</v>
      </c>
      <c r="I111" s="914">
        <f t="shared" si="195"/>
        <v>45457</v>
      </c>
      <c r="J111" s="914">
        <f t="shared" si="188"/>
        <v>45473</v>
      </c>
      <c r="K111" s="426"/>
      <c r="L111" s="914">
        <f t="shared" si="189"/>
        <v>45449</v>
      </c>
    </row>
    <row r="112" spans="1:12" s="149" customFormat="1" ht="21" hidden="1" customHeight="1" x14ac:dyDescent="0.2">
      <c r="A112" s="877"/>
      <c r="B112" s="1061" t="s">
        <v>1447</v>
      </c>
      <c r="C112" s="1055" t="s">
        <v>1934</v>
      </c>
      <c r="D112" s="1055">
        <v>45461</v>
      </c>
      <c r="E112" s="983">
        <f>D112+1</f>
        <v>45462</v>
      </c>
      <c r="F112" s="983">
        <f t="shared" ref="F112:F113" si="196">D112+8</f>
        <v>45469</v>
      </c>
      <c r="G112" s="983">
        <f t="shared" ref="G112:G113" si="197">D112+11</f>
        <v>45472</v>
      </c>
      <c r="H112" s="983">
        <f t="shared" si="191"/>
        <v>45474</v>
      </c>
      <c r="I112" s="983">
        <f t="shared" ref="I112:I113" si="198">D112+15</f>
        <v>45476</v>
      </c>
      <c r="J112" s="983">
        <f>D112+17</f>
        <v>45478</v>
      </c>
      <c r="K112" s="193"/>
      <c r="L112" s="914">
        <f>L111+7</f>
        <v>45456</v>
      </c>
    </row>
    <row r="113" spans="1:12" s="149" customFormat="1" ht="21" hidden="1" customHeight="1" x14ac:dyDescent="0.2">
      <c r="A113" s="895"/>
      <c r="B113" s="1061" t="s">
        <v>1425</v>
      </c>
      <c r="C113" s="1061" t="s">
        <v>1935</v>
      </c>
      <c r="D113" s="1055">
        <v>45467</v>
      </c>
      <c r="E113" s="914">
        <f t="shared" ref="E113:E118" si="199">D113+1</f>
        <v>45468</v>
      </c>
      <c r="F113" s="983">
        <f t="shared" si="196"/>
        <v>45475</v>
      </c>
      <c r="G113" s="983">
        <f t="shared" si="197"/>
        <v>45478</v>
      </c>
      <c r="H113" s="983">
        <f t="shared" si="191"/>
        <v>45480</v>
      </c>
      <c r="I113" s="983">
        <f t="shared" si="198"/>
        <v>45482</v>
      </c>
      <c r="J113" s="914">
        <f t="shared" ref="J113" si="200">D113+17</f>
        <v>45484</v>
      </c>
      <c r="K113" s="193"/>
      <c r="L113" s="914">
        <f>L112+7</f>
        <v>45463</v>
      </c>
    </row>
    <row r="114" spans="1:12" s="149" customFormat="1" ht="21" hidden="1" customHeight="1" x14ac:dyDescent="0.2">
      <c r="A114" s="877" t="s">
        <v>1433</v>
      </c>
      <c r="B114" s="1154" t="s">
        <v>388</v>
      </c>
      <c r="C114" s="1055" t="s">
        <v>1936</v>
      </c>
      <c r="D114" s="977">
        <v>45469</v>
      </c>
      <c r="E114" s="977">
        <f t="shared" si="199"/>
        <v>45470</v>
      </c>
      <c r="F114" s="977">
        <f t="shared" ref="F114" si="201">D114+8</f>
        <v>45477</v>
      </c>
      <c r="G114" s="977">
        <f t="shared" ref="G114" si="202">D114+11</f>
        <v>45480</v>
      </c>
      <c r="H114" s="977">
        <f t="shared" ref="H114:H119" si="203">D114+13</f>
        <v>45482</v>
      </c>
      <c r="I114" s="977">
        <f t="shared" ref="I114" si="204">D114+15</f>
        <v>45484</v>
      </c>
      <c r="J114" s="977">
        <f t="shared" ref="J114:J118" si="205">D114+17</f>
        <v>45486</v>
      </c>
      <c r="K114" s="193"/>
      <c r="L114" s="914">
        <f>L113+7</f>
        <v>45470</v>
      </c>
    </row>
    <row r="115" spans="1:12" s="146" customFormat="1" ht="19.5" hidden="1" customHeight="1" x14ac:dyDescent="0.2">
      <c r="A115" s="875" t="s">
        <v>1937</v>
      </c>
      <c r="B115" s="1061" t="s">
        <v>1417</v>
      </c>
      <c r="C115" s="1061" t="s">
        <v>1938</v>
      </c>
      <c r="D115" s="1055">
        <v>45480</v>
      </c>
      <c r="E115" s="914">
        <f t="shared" si="199"/>
        <v>45481</v>
      </c>
      <c r="F115" s="914">
        <f t="shared" ref="F115:F118" si="206">D115+6</f>
        <v>45486</v>
      </c>
      <c r="G115" s="1053" t="s">
        <v>494</v>
      </c>
      <c r="H115" s="1053" t="s">
        <v>494</v>
      </c>
      <c r="I115" s="1053" t="s">
        <v>494</v>
      </c>
      <c r="J115" s="1053" t="s">
        <v>494</v>
      </c>
      <c r="K115" s="426"/>
      <c r="L115" s="914">
        <f>L114+7</f>
        <v>45477</v>
      </c>
    </row>
    <row r="116" spans="1:12" s="146" customFormat="1" ht="19.5" hidden="1" customHeight="1" x14ac:dyDescent="0.2">
      <c r="A116" s="875" t="s">
        <v>1437</v>
      </c>
      <c r="B116" s="1061" t="s">
        <v>1884</v>
      </c>
      <c r="C116" s="1061" t="s">
        <v>1939</v>
      </c>
      <c r="D116" s="1053" t="s">
        <v>494</v>
      </c>
      <c r="E116" s="977" t="e">
        <f t="shared" si="199"/>
        <v>#VALUE!</v>
      </c>
      <c r="F116" s="977" t="e">
        <f t="shared" si="206"/>
        <v>#VALUE!</v>
      </c>
      <c r="G116" s="977" t="e">
        <f t="shared" ref="G116:G118" si="207">D116+7</f>
        <v>#VALUE!</v>
      </c>
      <c r="H116" s="977" t="e">
        <f t="shared" si="203"/>
        <v>#VALUE!</v>
      </c>
      <c r="I116" s="977" t="e">
        <f>D116+1</f>
        <v>#VALUE!</v>
      </c>
      <c r="J116" s="977" t="e">
        <f t="shared" si="205"/>
        <v>#VALUE!</v>
      </c>
      <c r="K116" s="426"/>
      <c r="L116" s="914">
        <f t="shared" ref="L116:L120" si="208">L115+7</f>
        <v>45484</v>
      </c>
    </row>
    <row r="117" spans="1:12" s="146" customFormat="1" ht="19.5" hidden="1" customHeight="1" x14ac:dyDescent="0.2">
      <c r="A117" s="875" t="s">
        <v>1413</v>
      </c>
      <c r="B117" s="1055" t="s">
        <v>1876</v>
      </c>
      <c r="C117" s="1061" t="s">
        <v>1940</v>
      </c>
      <c r="D117" s="1055">
        <v>45501</v>
      </c>
      <c r="E117" s="914">
        <f t="shared" si="199"/>
        <v>45502</v>
      </c>
      <c r="F117" s="914">
        <f t="shared" si="206"/>
        <v>45507</v>
      </c>
      <c r="G117" s="914">
        <f t="shared" si="207"/>
        <v>45508</v>
      </c>
      <c r="H117" s="914">
        <f t="shared" si="203"/>
        <v>45514</v>
      </c>
      <c r="I117" s="914">
        <f t="shared" ref="I117:I118" si="209">D117+1</f>
        <v>45502</v>
      </c>
      <c r="J117" s="914">
        <f t="shared" si="205"/>
        <v>45518</v>
      </c>
      <c r="K117" s="426"/>
      <c r="L117" s="914">
        <f t="shared" si="208"/>
        <v>45491</v>
      </c>
    </row>
    <row r="118" spans="1:12" s="146" customFormat="1" ht="19.5" hidden="1" customHeight="1" x14ac:dyDescent="0.2">
      <c r="A118" s="875" t="s">
        <v>1941</v>
      </c>
      <c r="B118" s="1149" t="s">
        <v>388</v>
      </c>
      <c r="C118" s="1061" t="s">
        <v>1942</v>
      </c>
      <c r="D118" s="977">
        <v>45507</v>
      </c>
      <c r="E118" s="977">
        <f t="shared" si="199"/>
        <v>45508</v>
      </c>
      <c r="F118" s="977">
        <f t="shared" si="206"/>
        <v>45513</v>
      </c>
      <c r="G118" s="977">
        <f t="shared" si="207"/>
        <v>45514</v>
      </c>
      <c r="H118" s="977">
        <f t="shared" si="203"/>
        <v>45520</v>
      </c>
      <c r="I118" s="977">
        <f t="shared" si="209"/>
        <v>45508</v>
      </c>
      <c r="J118" s="977">
        <f t="shared" si="205"/>
        <v>45524</v>
      </c>
      <c r="K118" s="426"/>
      <c r="L118" s="914">
        <f t="shared" si="208"/>
        <v>45498</v>
      </c>
    </row>
    <row r="119" spans="1:12" s="149" customFormat="1" ht="21" hidden="1" customHeight="1" x14ac:dyDescent="0.2">
      <c r="A119" s="877"/>
      <c r="B119" s="1061" t="s">
        <v>1447</v>
      </c>
      <c r="C119" s="1055" t="s">
        <v>1943</v>
      </c>
      <c r="D119" s="1055">
        <v>45507</v>
      </c>
      <c r="E119" s="983">
        <f>D119+1</f>
        <v>45508</v>
      </c>
      <c r="F119" s="983">
        <f t="shared" ref="F119" si="210">D119+8</f>
        <v>45515</v>
      </c>
      <c r="G119" s="983">
        <f t="shared" ref="G119" si="211">D119+11</f>
        <v>45518</v>
      </c>
      <c r="H119" s="983">
        <f t="shared" si="203"/>
        <v>45520</v>
      </c>
      <c r="I119" s="983">
        <f t="shared" ref="I119" si="212">D119+15</f>
        <v>45522</v>
      </c>
      <c r="J119" s="983">
        <f>D119+17</f>
        <v>45524</v>
      </c>
      <c r="K119" s="193"/>
      <c r="L119" s="914">
        <f>L118+7</f>
        <v>45505</v>
      </c>
    </row>
    <row r="120" spans="1:12" s="146" customFormat="1" ht="19.5" hidden="1" customHeight="1" x14ac:dyDescent="0.2">
      <c r="A120" s="875"/>
      <c r="B120" s="1061" t="s">
        <v>1425</v>
      </c>
      <c r="C120" s="1061" t="s">
        <v>1944</v>
      </c>
      <c r="D120" s="1055">
        <v>45513</v>
      </c>
      <c r="E120" s="914">
        <f t="shared" ref="E120" si="213">D120+1</f>
        <v>45514</v>
      </c>
      <c r="F120" s="914">
        <f>D120+8</f>
        <v>45521</v>
      </c>
      <c r="G120" s="914">
        <f t="shared" ref="G120" si="214">D120+7</f>
        <v>45520</v>
      </c>
      <c r="H120" s="914">
        <f t="shared" ref="H120:H122" si="215">D120+13</f>
        <v>45526</v>
      </c>
      <c r="I120" s="914">
        <f t="shared" ref="I120" si="216">D120+1</f>
        <v>45514</v>
      </c>
      <c r="J120" s="914">
        <f t="shared" ref="J120" si="217">D120+17</f>
        <v>45530</v>
      </c>
      <c r="K120" s="426"/>
      <c r="L120" s="914">
        <f t="shared" si="208"/>
        <v>45512</v>
      </c>
    </row>
    <row r="121" spans="1:12" s="149" customFormat="1" ht="21" hidden="1" customHeight="1" x14ac:dyDescent="0.2">
      <c r="A121" s="877" t="s">
        <v>1417</v>
      </c>
      <c r="B121" s="1055" t="s">
        <v>1413</v>
      </c>
      <c r="C121" s="1061" t="s">
        <v>1945</v>
      </c>
      <c r="D121" s="1055">
        <v>45519</v>
      </c>
      <c r="E121" s="983">
        <f>D121+1</f>
        <v>45520</v>
      </c>
      <c r="F121" s="914">
        <f t="shared" ref="F121:F127" si="218">D121+8</f>
        <v>45527</v>
      </c>
      <c r="G121" s="983">
        <f t="shared" ref="G121:G122" si="219">D121+11</f>
        <v>45530</v>
      </c>
      <c r="H121" s="983">
        <f t="shared" si="215"/>
        <v>45532</v>
      </c>
      <c r="I121" s="983">
        <f t="shared" ref="I121:I122" si="220">D121+15</f>
        <v>45534</v>
      </c>
      <c r="J121" s="983">
        <f>D121+17</f>
        <v>45536</v>
      </c>
      <c r="K121" s="193"/>
      <c r="L121" s="914">
        <f>L120+7</f>
        <v>45519</v>
      </c>
    </row>
    <row r="122" spans="1:12" s="149" customFormat="1" ht="21" hidden="1" customHeight="1" x14ac:dyDescent="0.2">
      <c r="A122" s="877"/>
      <c r="B122" s="1061" t="s">
        <v>1433</v>
      </c>
      <c r="C122" s="1061" t="s">
        <v>1946</v>
      </c>
      <c r="D122" s="1055">
        <v>45533</v>
      </c>
      <c r="E122" s="983">
        <f>D122+1</f>
        <v>45534</v>
      </c>
      <c r="F122" s="914">
        <f t="shared" si="218"/>
        <v>45541</v>
      </c>
      <c r="G122" s="983">
        <f t="shared" si="219"/>
        <v>45544</v>
      </c>
      <c r="H122" s="983">
        <f t="shared" si="215"/>
        <v>45546</v>
      </c>
      <c r="I122" s="983">
        <f t="shared" si="220"/>
        <v>45548</v>
      </c>
      <c r="J122" s="983">
        <f>D122+17</f>
        <v>45550</v>
      </c>
      <c r="K122" s="193"/>
      <c r="L122" s="914">
        <f>L121+7</f>
        <v>45526</v>
      </c>
    </row>
    <row r="123" spans="1:12" s="146" customFormat="1" ht="19.5" hidden="1" customHeight="1" x14ac:dyDescent="0.2">
      <c r="A123" s="875"/>
      <c r="B123" s="1061" t="s">
        <v>1884</v>
      </c>
      <c r="C123" s="1061" t="s">
        <v>1947</v>
      </c>
      <c r="D123" s="1055">
        <v>45540</v>
      </c>
      <c r="E123" s="914">
        <f t="shared" ref="E123" si="221">D123+1</f>
        <v>45541</v>
      </c>
      <c r="F123" s="914">
        <f t="shared" si="218"/>
        <v>45548</v>
      </c>
      <c r="G123" s="914">
        <f t="shared" ref="G123" si="222">D123+7</f>
        <v>45547</v>
      </c>
      <c r="H123" s="914">
        <f t="shared" ref="H123" si="223">D123+13</f>
        <v>45553</v>
      </c>
      <c r="I123" s="914">
        <f t="shared" ref="I123" si="224">D123+1</f>
        <v>45541</v>
      </c>
      <c r="J123" s="914">
        <f t="shared" ref="J123" si="225">D123+17</f>
        <v>45557</v>
      </c>
      <c r="K123" s="426"/>
      <c r="L123" s="914">
        <f t="shared" ref="L123:L124" si="226">L122+7</f>
        <v>45533</v>
      </c>
    </row>
    <row r="124" spans="1:12" s="146" customFormat="1" ht="19.5" hidden="1" customHeight="1" x14ac:dyDescent="0.2">
      <c r="A124" s="875"/>
      <c r="B124" s="1055" t="s">
        <v>1886</v>
      </c>
      <c r="C124" s="1061" t="s">
        <v>1948</v>
      </c>
      <c r="D124" s="1055">
        <v>45546</v>
      </c>
      <c r="E124" s="914">
        <f t="shared" ref="E124" si="227">D124+1</f>
        <v>45547</v>
      </c>
      <c r="F124" s="914">
        <f t="shared" si="218"/>
        <v>45554</v>
      </c>
      <c r="G124" s="1154" t="s">
        <v>494</v>
      </c>
      <c r="H124" s="1154" t="s">
        <v>494</v>
      </c>
      <c r="I124" s="1154" t="s">
        <v>494</v>
      </c>
      <c r="J124" s="1154" t="s">
        <v>494</v>
      </c>
      <c r="K124" s="426"/>
      <c r="L124" s="914">
        <f t="shared" si="226"/>
        <v>45540</v>
      </c>
    </row>
    <row r="125" spans="1:12" s="149" customFormat="1" ht="21" hidden="1" customHeight="1" x14ac:dyDescent="0.2">
      <c r="A125" s="877"/>
      <c r="B125" s="1061" t="s">
        <v>1447</v>
      </c>
      <c r="C125" s="1055" t="s">
        <v>1949</v>
      </c>
      <c r="D125" s="1055">
        <v>45551</v>
      </c>
      <c r="E125" s="983">
        <f>D125+1</f>
        <v>45552</v>
      </c>
      <c r="F125" s="914">
        <f t="shared" si="218"/>
        <v>45559</v>
      </c>
      <c r="G125" s="983">
        <f t="shared" ref="G125:G126" si="228">D125+11</f>
        <v>45562</v>
      </c>
      <c r="H125" s="983">
        <f t="shared" ref="H125:H127" si="229">D125+13</f>
        <v>45564</v>
      </c>
      <c r="I125" s="983">
        <f t="shared" ref="I125:I126" si="230">D125+15</f>
        <v>45566</v>
      </c>
      <c r="J125" s="983">
        <f>D125+17</f>
        <v>45568</v>
      </c>
      <c r="K125" s="193"/>
      <c r="L125" s="914">
        <f>L124+7</f>
        <v>45547</v>
      </c>
    </row>
    <row r="126" spans="1:12" s="146" customFormat="1" ht="19.5" hidden="1" customHeight="1" x14ac:dyDescent="0.2">
      <c r="A126" s="875" t="s">
        <v>1425</v>
      </c>
      <c r="B126" s="1061" t="s">
        <v>1437</v>
      </c>
      <c r="C126" s="1061" t="s">
        <v>1950</v>
      </c>
      <c r="D126" s="1055">
        <v>45559</v>
      </c>
      <c r="E126" s="914">
        <f t="shared" ref="E126" si="231">D126+1</f>
        <v>45560</v>
      </c>
      <c r="F126" s="914">
        <f t="shared" si="218"/>
        <v>45567</v>
      </c>
      <c r="G126" s="983">
        <f t="shared" si="228"/>
        <v>45570</v>
      </c>
      <c r="H126" s="914">
        <f t="shared" si="229"/>
        <v>45572</v>
      </c>
      <c r="I126" s="983">
        <f t="shared" si="230"/>
        <v>45574</v>
      </c>
      <c r="J126" s="914">
        <f t="shared" ref="J126" si="232">D126+17</f>
        <v>45576</v>
      </c>
      <c r="K126" s="426"/>
      <c r="L126" s="914">
        <f t="shared" ref="L126" si="233">L125+7</f>
        <v>45554</v>
      </c>
    </row>
    <row r="127" spans="1:12" s="149" customFormat="1" ht="21" hidden="1" customHeight="1" x14ac:dyDescent="0.2">
      <c r="A127" s="877"/>
      <c r="B127" s="1061" t="s">
        <v>1413</v>
      </c>
      <c r="C127" s="1149" t="s">
        <v>1951</v>
      </c>
      <c r="D127" s="1055">
        <v>45569</v>
      </c>
      <c r="E127" s="916" t="s">
        <v>494</v>
      </c>
      <c r="F127" s="914">
        <f t="shared" si="218"/>
        <v>45577</v>
      </c>
      <c r="G127" s="983">
        <f t="shared" ref="G127" si="234">D127+11</f>
        <v>45580</v>
      </c>
      <c r="H127" s="983">
        <f t="shared" si="229"/>
        <v>45582</v>
      </c>
      <c r="I127" s="983">
        <f t="shared" ref="I127" si="235">D127+15</f>
        <v>45584</v>
      </c>
      <c r="J127" s="983">
        <f>D127+17</f>
        <v>45586</v>
      </c>
      <c r="K127" s="193"/>
      <c r="L127" s="914">
        <f>L126+7</f>
        <v>45561</v>
      </c>
    </row>
    <row r="128" spans="1:12" s="149" customFormat="1" ht="21" hidden="1" customHeight="1" x14ac:dyDescent="0.2">
      <c r="A128" s="877" t="s">
        <v>1684</v>
      </c>
      <c r="B128" s="1061" t="s">
        <v>1900</v>
      </c>
      <c r="C128" s="1061" t="s">
        <v>1952</v>
      </c>
      <c r="D128" s="1055">
        <v>45577</v>
      </c>
      <c r="E128" s="983">
        <f>D128+1</f>
        <v>45578</v>
      </c>
      <c r="F128" s="914">
        <f t="shared" ref="F128:F132" si="236">D128+8</f>
        <v>45585</v>
      </c>
      <c r="G128" s="983">
        <f t="shared" ref="G128:G129" si="237">D128+11</f>
        <v>45588</v>
      </c>
      <c r="H128" s="983">
        <f t="shared" ref="H128:H132" si="238">D128+13</f>
        <v>45590</v>
      </c>
      <c r="I128" s="983">
        <f t="shared" ref="I128:I129" si="239">D128+15</f>
        <v>45592</v>
      </c>
      <c r="J128" s="983">
        <f>D128+17</f>
        <v>45594</v>
      </c>
      <c r="K128" s="193"/>
      <c r="L128" s="914">
        <f>L127+7</f>
        <v>45568</v>
      </c>
    </row>
    <row r="129" spans="1:12" s="149" customFormat="1" ht="21" hidden="1" customHeight="1" x14ac:dyDescent="0.2">
      <c r="A129" s="877"/>
      <c r="B129" s="1061" t="s">
        <v>1433</v>
      </c>
      <c r="C129" s="1061" t="s">
        <v>1953</v>
      </c>
      <c r="D129" s="1055">
        <v>45578</v>
      </c>
      <c r="E129" s="983">
        <f>D129+1</f>
        <v>45579</v>
      </c>
      <c r="F129" s="914">
        <f t="shared" si="236"/>
        <v>45586</v>
      </c>
      <c r="G129" s="983">
        <f t="shared" si="237"/>
        <v>45589</v>
      </c>
      <c r="H129" s="983">
        <f t="shared" si="238"/>
        <v>45591</v>
      </c>
      <c r="I129" s="983">
        <f t="shared" si="239"/>
        <v>45593</v>
      </c>
      <c r="J129" s="983">
        <f>D129+17</f>
        <v>45595</v>
      </c>
      <c r="K129" s="193"/>
      <c r="L129" s="914">
        <f>L128+7</f>
        <v>45575</v>
      </c>
    </row>
    <row r="130" spans="1:12" s="146" customFormat="1" ht="19.5" customHeight="1" x14ac:dyDescent="0.2">
      <c r="A130" s="875"/>
      <c r="B130" s="1061" t="s">
        <v>1884</v>
      </c>
      <c r="C130" s="1061" t="s">
        <v>1954</v>
      </c>
      <c r="D130" s="1055">
        <v>45582</v>
      </c>
      <c r="E130" s="914">
        <f t="shared" ref="E130" si="240">D130+1</f>
        <v>45583</v>
      </c>
      <c r="F130" s="1220" t="s">
        <v>494</v>
      </c>
      <c r="G130" s="1221"/>
      <c r="H130" s="1221"/>
      <c r="I130" s="1221"/>
      <c r="J130" s="1222"/>
      <c r="K130" s="426"/>
      <c r="L130" s="914">
        <f t="shared" ref="L130" si="241">L129+7</f>
        <v>45582</v>
      </c>
    </row>
    <row r="131" spans="1:12" s="149" customFormat="1" ht="21" customHeight="1" x14ac:dyDescent="0.2">
      <c r="A131" s="877" t="s">
        <v>1447</v>
      </c>
      <c r="B131" s="1061" t="s">
        <v>1649</v>
      </c>
      <c r="C131" s="1061" t="s">
        <v>1955</v>
      </c>
      <c r="D131" s="1055">
        <v>45588</v>
      </c>
      <c r="E131" s="983">
        <f t="shared" ref="E131:E136" si="242">D131+1</f>
        <v>45589</v>
      </c>
      <c r="F131" s="914">
        <f t="shared" si="236"/>
        <v>45596</v>
      </c>
      <c r="G131" s="983">
        <f t="shared" ref="G131:G136" si="243">D131+11</f>
        <v>45599</v>
      </c>
      <c r="H131" s="983">
        <f t="shared" si="238"/>
        <v>45601</v>
      </c>
      <c r="I131" s="983">
        <f t="shared" ref="I131:I136" si="244">D131+15</f>
        <v>45603</v>
      </c>
      <c r="J131" s="983">
        <f t="shared" ref="J131:J136" si="245">D131+17</f>
        <v>45605</v>
      </c>
      <c r="K131" s="193"/>
      <c r="L131" s="914">
        <f t="shared" ref="L131:L136" si="246">L130+7</f>
        <v>45589</v>
      </c>
    </row>
    <row r="132" spans="1:12" s="149" customFormat="1" ht="21" customHeight="1" x14ac:dyDescent="0.2">
      <c r="A132" s="877"/>
      <c r="B132" s="1061" t="s">
        <v>1896</v>
      </c>
      <c r="C132" s="1061" t="s">
        <v>1956</v>
      </c>
      <c r="D132" s="1055">
        <v>45595</v>
      </c>
      <c r="E132" s="983">
        <f t="shared" si="242"/>
        <v>45596</v>
      </c>
      <c r="F132" s="914">
        <f t="shared" si="236"/>
        <v>45603</v>
      </c>
      <c r="G132" s="983">
        <f t="shared" si="243"/>
        <v>45606</v>
      </c>
      <c r="H132" s="983">
        <f t="shared" si="238"/>
        <v>45608</v>
      </c>
      <c r="I132" s="983">
        <f t="shared" si="244"/>
        <v>45610</v>
      </c>
      <c r="J132" s="983">
        <f t="shared" si="245"/>
        <v>45612</v>
      </c>
      <c r="K132" s="193"/>
      <c r="L132" s="914">
        <f t="shared" si="246"/>
        <v>45596</v>
      </c>
    </row>
    <row r="133" spans="1:12" s="149" customFormat="1" ht="21" customHeight="1" x14ac:dyDescent="0.2">
      <c r="A133" s="877"/>
      <c r="B133" s="1061" t="s">
        <v>1437</v>
      </c>
      <c r="C133" s="1061" t="s">
        <v>1957</v>
      </c>
      <c r="D133" s="1055">
        <v>45602</v>
      </c>
      <c r="E133" s="983">
        <f t="shared" si="242"/>
        <v>45603</v>
      </c>
      <c r="F133" s="914">
        <f t="shared" ref="F133:F136" si="247">D133+8</f>
        <v>45610</v>
      </c>
      <c r="G133" s="983">
        <f t="shared" si="243"/>
        <v>45613</v>
      </c>
      <c r="H133" s="983">
        <f t="shared" ref="H133:H136" si="248">D133+13</f>
        <v>45615</v>
      </c>
      <c r="I133" s="983">
        <f t="shared" si="244"/>
        <v>45617</v>
      </c>
      <c r="J133" s="983">
        <f t="shared" si="245"/>
        <v>45619</v>
      </c>
      <c r="K133" s="193"/>
      <c r="L133" s="914">
        <f t="shared" si="246"/>
        <v>45603</v>
      </c>
    </row>
    <row r="134" spans="1:12" s="149" customFormat="1" ht="21" customHeight="1" x14ac:dyDescent="0.2">
      <c r="A134" s="877"/>
      <c r="B134" s="1061" t="s">
        <v>1413</v>
      </c>
      <c r="C134" s="1061" t="s">
        <v>1958</v>
      </c>
      <c r="D134" s="1055">
        <v>45609</v>
      </c>
      <c r="E134" s="983">
        <f t="shared" si="242"/>
        <v>45610</v>
      </c>
      <c r="F134" s="914">
        <f t="shared" si="247"/>
        <v>45617</v>
      </c>
      <c r="G134" s="983">
        <f t="shared" si="243"/>
        <v>45620</v>
      </c>
      <c r="H134" s="983">
        <f t="shared" si="248"/>
        <v>45622</v>
      </c>
      <c r="I134" s="983">
        <f t="shared" si="244"/>
        <v>45624</v>
      </c>
      <c r="J134" s="983">
        <f t="shared" si="245"/>
        <v>45626</v>
      </c>
      <c r="K134" s="193"/>
      <c r="L134" s="914">
        <f t="shared" si="246"/>
        <v>45610</v>
      </c>
    </row>
    <row r="135" spans="1:12" s="149" customFormat="1" ht="21" customHeight="1" x14ac:dyDescent="0.2">
      <c r="A135" s="877" t="s">
        <v>1684</v>
      </c>
      <c r="B135" s="1061" t="s">
        <v>1900</v>
      </c>
      <c r="C135" s="1061" t="s">
        <v>1959</v>
      </c>
      <c r="D135" s="1055">
        <v>45616</v>
      </c>
      <c r="E135" s="983">
        <f t="shared" si="242"/>
        <v>45617</v>
      </c>
      <c r="F135" s="914">
        <f t="shared" si="247"/>
        <v>45624</v>
      </c>
      <c r="G135" s="983">
        <f t="shared" si="243"/>
        <v>45627</v>
      </c>
      <c r="H135" s="983">
        <f t="shared" si="248"/>
        <v>45629</v>
      </c>
      <c r="I135" s="983">
        <f t="shared" si="244"/>
        <v>45631</v>
      </c>
      <c r="J135" s="983">
        <f t="shared" si="245"/>
        <v>45633</v>
      </c>
      <c r="K135" s="193"/>
      <c r="L135" s="914">
        <f t="shared" si="246"/>
        <v>45617</v>
      </c>
    </row>
    <row r="136" spans="1:12" s="149" customFormat="1" ht="21" customHeight="1" x14ac:dyDescent="0.2">
      <c r="A136" s="877"/>
      <c r="B136" s="1061" t="s">
        <v>1433</v>
      </c>
      <c r="C136" s="1061" t="s">
        <v>1960</v>
      </c>
      <c r="D136" s="1055">
        <v>45623</v>
      </c>
      <c r="E136" s="983">
        <f t="shared" si="242"/>
        <v>45624</v>
      </c>
      <c r="F136" s="914">
        <f t="shared" si="247"/>
        <v>45631</v>
      </c>
      <c r="G136" s="983">
        <f t="shared" si="243"/>
        <v>45634</v>
      </c>
      <c r="H136" s="983">
        <f t="shared" si="248"/>
        <v>45636</v>
      </c>
      <c r="I136" s="983">
        <f t="shared" si="244"/>
        <v>45638</v>
      </c>
      <c r="J136" s="983">
        <f t="shared" si="245"/>
        <v>45640</v>
      </c>
      <c r="K136" s="193"/>
      <c r="L136" s="914">
        <f t="shared" si="246"/>
        <v>45624</v>
      </c>
    </row>
    <row r="137" spans="1:12" s="149" customFormat="1" ht="18" customHeight="1" x14ac:dyDescent="0.2">
      <c r="A137" s="894"/>
      <c r="B137" s="624"/>
      <c r="C137" s="622"/>
      <c r="D137" s="622"/>
      <c r="E137" s="622"/>
      <c r="F137" s="622"/>
      <c r="G137" s="622"/>
      <c r="H137" s="622"/>
      <c r="I137" s="623"/>
      <c r="J137" s="622"/>
      <c r="K137" s="623"/>
    </row>
    <row r="138" spans="1:12" s="149" customFormat="1" ht="18" customHeight="1" x14ac:dyDescent="0.2">
      <c r="A138" s="894"/>
      <c r="B138" s="695" t="s">
        <v>829</v>
      </c>
      <c r="C138" s="696"/>
      <c r="D138" s="696"/>
      <c r="E138" s="696"/>
      <c r="F138" s="696"/>
      <c r="G138" s="696"/>
      <c r="H138" s="696"/>
      <c r="I138" s="695"/>
      <c r="J138" s="696"/>
      <c r="K138" s="695"/>
    </row>
    <row r="139" spans="1:12" s="149" customFormat="1" ht="18" customHeight="1" x14ac:dyDescent="0.2">
      <c r="A139" s="894"/>
      <c r="B139" s="695"/>
      <c r="C139" s="696"/>
      <c r="D139" s="696"/>
      <c r="E139" s="696"/>
      <c r="F139" s="696"/>
      <c r="G139" s="696"/>
      <c r="H139" s="696"/>
      <c r="I139" s="695"/>
      <c r="J139" s="696"/>
      <c r="K139" s="695"/>
    </row>
    <row r="140" spans="1:12" ht="18" customHeight="1" x14ac:dyDescent="0.2">
      <c r="A140" s="894"/>
      <c r="B140" s="695"/>
      <c r="C140" s="696"/>
      <c r="D140" s="696"/>
      <c r="E140" s="696"/>
      <c r="F140" s="695"/>
      <c r="G140" s="695"/>
      <c r="H140" s="695"/>
      <c r="I140" s="695"/>
      <c r="J140" s="695"/>
      <c r="K140" s="695"/>
    </row>
    <row r="141" spans="1:12" s="159" customFormat="1" ht="18" customHeight="1" thickBot="1" x14ac:dyDescent="0.25">
      <c r="A141" s="894"/>
      <c r="B141" s="697"/>
      <c r="C141" s="695"/>
      <c r="D141" s="695"/>
      <c r="E141" s="695"/>
      <c r="F141" s="695"/>
      <c r="G141" s="695"/>
      <c r="H141" s="695"/>
      <c r="I141" s="695"/>
      <c r="J141" s="695"/>
      <c r="K141" s="695"/>
    </row>
    <row r="142" spans="1:12" s="147" customFormat="1" ht="18.75" customHeight="1" x14ac:dyDescent="0.2">
      <c r="A142" s="898"/>
      <c r="B142" s="790"/>
      <c r="C142" s="791"/>
      <c r="D142" s="792"/>
      <c r="E142" s="793"/>
      <c r="F142" s="794"/>
      <c r="G142" s="795"/>
      <c r="H142" s="796"/>
      <c r="I142" s="771"/>
      <c r="J142" s="145"/>
      <c r="K142" s="145"/>
    </row>
    <row r="143" spans="1:12" s="147" customFormat="1" ht="18.75" customHeight="1" x14ac:dyDescent="0.2">
      <c r="A143" s="898"/>
      <c r="B143" s="797" t="s">
        <v>535</v>
      </c>
      <c r="C143" s="145"/>
      <c r="D143" s="147" t="s">
        <v>536</v>
      </c>
      <c r="G143" s="147" t="s">
        <v>537</v>
      </c>
      <c r="H143" s="798"/>
      <c r="J143" s="145"/>
      <c r="K143" s="145"/>
    </row>
    <row r="144" spans="1:12" s="147" customFormat="1" ht="18.75" customHeight="1" x14ac:dyDescent="0.2">
      <c r="A144" s="898"/>
      <c r="B144" s="799" t="s">
        <v>538</v>
      </c>
      <c r="C144" s="800" t="s">
        <v>539</v>
      </c>
      <c r="D144" s="133" t="s">
        <v>540</v>
      </c>
      <c r="F144" s="800" t="s">
        <v>541</v>
      </c>
      <c r="G144" s="145" t="s">
        <v>542</v>
      </c>
      <c r="H144" s="801" t="s">
        <v>543</v>
      </c>
      <c r="J144" s="145"/>
      <c r="K144" s="145"/>
    </row>
    <row r="145" spans="1:11" s="147" customFormat="1" ht="18.75" customHeight="1" x14ac:dyDescent="0.2">
      <c r="A145" s="898"/>
      <c r="B145" s="799" t="s">
        <v>544</v>
      </c>
      <c r="C145" s="800" t="s">
        <v>545</v>
      </c>
      <c r="D145" s="133" t="s">
        <v>546</v>
      </c>
      <c r="E145" s="148" t="s">
        <v>547</v>
      </c>
      <c r="F145" s="804" t="s">
        <v>548</v>
      </c>
      <c r="G145" s="145" t="s">
        <v>549</v>
      </c>
      <c r="H145" s="801" t="s">
        <v>550</v>
      </c>
      <c r="J145" s="145"/>
      <c r="K145" s="145"/>
    </row>
    <row r="146" spans="1:11" s="147" customFormat="1" ht="18.75" customHeight="1" x14ac:dyDescent="0.2">
      <c r="A146" s="898"/>
      <c r="B146" s="802" t="s">
        <v>551</v>
      </c>
      <c r="C146" s="803" t="s">
        <v>552</v>
      </c>
      <c r="D146" s="133" t="s">
        <v>553</v>
      </c>
      <c r="E146" s="148" t="s">
        <v>554</v>
      </c>
      <c r="F146" s="804" t="s">
        <v>555</v>
      </c>
      <c r="G146" s="603" t="s">
        <v>556</v>
      </c>
      <c r="H146" s="805" t="s">
        <v>557</v>
      </c>
      <c r="J146" s="145"/>
      <c r="K146" s="145"/>
    </row>
    <row r="147" spans="1:11" s="147" customFormat="1" ht="18.75" customHeight="1" x14ac:dyDescent="0.2">
      <c r="A147" s="898"/>
      <c r="B147" s="802" t="s">
        <v>558</v>
      </c>
      <c r="C147" s="803" t="s">
        <v>559</v>
      </c>
      <c r="D147" s="133" t="s">
        <v>560</v>
      </c>
      <c r="E147" s="148" t="s">
        <v>561</v>
      </c>
      <c r="F147" s="804" t="s">
        <v>562</v>
      </c>
      <c r="G147" s="603" t="s">
        <v>563</v>
      </c>
      <c r="H147" s="805" t="s">
        <v>564</v>
      </c>
      <c r="J147" s="145"/>
      <c r="K147" s="145"/>
    </row>
    <row r="148" spans="1:11" s="147" customFormat="1" ht="18.75" customHeight="1" x14ac:dyDescent="0.2">
      <c r="A148" s="898"/>
      <c r="B148" s="802" t="s">
        <v>565</v>
      </c>
      <c r="C148" s="803" t="s">
        <v>566</v>
      </c>
      <c r="D148" s="133" t="s">
        <v>567</v>
      </c>
      <c r="E148" s="148" t="s">
        <v>568</v>
      </c>
      <c r="F148" s="804" t="s">
        <v>569</v>
      </c>
      <c r="G148" s="603" t="s">
        <v>570</v>
      </c>
      <c r="H148" s="805" t="s">
        <v>571</v>
      </c>
      <c r="J148" s="145"/>
      <c r="K148" s="145"/>
    </row>
    <row r="149" spans="1:11" s="147" customFormat="1" ht="18.75" customHeight="1" x14ac:dyDescent="0.2">
      <c r="A149" s="898"/>
      <c r="B149" s="802" t="s">
        <v>572</v>
      </c>
      <c r="C149" s="803" t="s">
        <v>573</v>
      </c>
      <c r="D149" s="133" t="s">
        <v>574</v>
      </c>
      <c r="E149" s="148" t="s">
        <v>575</v>
      </c>
      <c r="F149" s="804" t="s">
        <v>576</v>
      </c>
      <c r="G149" s="603" t="s">
        <v>577</v>
      </c>
      <c r="H149" s="805" t="s">
        <v>578</v>
      </c>
      <c r="J149" s="145"/>
      <c r="K149" s="145"/>
    </row>
    <row r="150" spans="1:11" s="147" customFormat="1" ht="18.75" customHeight="1" x14ac:dyDescent="0.2">
      <c r="A150" s="898"/>
      <c r="B150" s="802" t="s">
        <v>579</v>
      </c>
      <c r="C150" s="803" t="s">
        <v>580</v>
      </c>
      <c r="D150" s="133" t="s">
        <v>581</v>
      </c>
      <c r="E150" s="148" t="s">
        <v>582</v>
      </c>
      <c r="F150" s="758" t="s">
        <v>583</v>
      </c>
      <c r="G150" s="603" t="s">
        <v>584</v>
      </c>
      <c r="H150" s="806" t="s">
        <v>585</v>
      </c>
      <c r="J150" s="145"/>
      <c r="K150" s="145"/>
    </row>
    <row r="151" spans="1:11" s="147" customFormat="1" ht="18.75" customHeight="1" x14ac:dyDescent="0.2">
      <c r="A151" s="898"/>
      <c r="B151" s="802" t="s">
        <v>586</v>
      </c>
      <c r="C151" s="803" t="s">
        <v>587</v>
      </c>
      <c r="D151" s="133"/>
      <c r="E151" s="145"/>
      <c r="F151" s="603"/>
      <c r="H151" s="807"/>
      <c r="J151" s="145"/>
      <c r="K151" s="145"/>
    </row>
    <row r="152" spans="1:11" s="147" customFormat="1" ht="18.75" customHeight="1" thickBot="1" x14ac:dyDescent="0.25">
      <c r="A152" s="898"/>
      <c r="B152" s="808"/>
      <c r="C152" s="809"/>
      <c r="D152" s="809"/>
      <c r="E152" s="810"/>
      <c r="F152" s="810"/>
      <c r="G152" s="810"/>
      <c r="H152" s="811"/>
      <c r="I152" s="145"/>
      <c r="J152" s="145"/>
      <c r="K152" s="145"/>
    </row>
  </sheetData>
  <mergeCells count="10">
    <mergeCell ref="F130:J130"/>
    <mergeCell ref="F107:J107"/>
    <mergeCell ref="B4:F4"/>
    <mergeCell ref="B2:F2"/>
    <mergeCell ref="B6:F6"/>
    <mergeCell ref="B72:F72"/>
    <mergeCell ref="D8:D9"/>
    <mergeCell ref="D74:D75"/>
    <mergeCell ref="B74:C74"/>
    <mergeCell ref="B8:C8"/>
  </mergeCells>
  <hyperlinks>
    <hyperlink ref="H2" location="HOME!Print_Area" display="HOME" xr:uid="{24308EB9-B39E-4E6A-AFA5-1E2121918959}"/>
    <hyperlink ref="H144" r:id="rId1" xr:uid="{D97F4E7F-1AF2-47D6-B6B0-65CDA984D7CD}"/>
    <hyperlink ref="C144" r:id="rId2" xr:uid="{215249B6-A3F7-4F90-9BEC-0DB7185AC4D9}"/>
    <hyperlink ref="H149" r:id="rId3" xr:uid="{B33316A8-D9E0-43CE-A8F4-D0C0702470B7}"/>
    <hyperlink ref="H148" r:id="rId4" xr:uid="{B6D541D8-442F-4243-8DFB-AEC2071A960D}"/>
    <hyperlink ref="C148" r:id="rId5" xr:uid="{81E7F6DC-C0F8-4AFF-923A-6CFAC19C41D4}"/>
    <hyperlink ref="C149" r:id="rId6" xr:uid="{89510A6B-8B4D-4EF3-807A-4C70B167C92E}"/>
    <hyperlink ref="C146" r:id="rId7" xr:uid="{6D520C23-4388-4785-8EA4-87BF9970189E}"/>
    <hyperlink ref="C145" r:id="rId8" xr:uid="{80E8BDF8-B2C2-4492-93AF-89533A480DB5}"/>
    <hyperlink ref="C151" r:id="rId9" xr:uid="{971A3D38-640F-4A27-84A4-5D591F218ABC}"/>
    <hyperlink ref="H147" r:id="rId10" xr:uid="{96A0E69D-3E2D-406F-B926-F410C28D6014}"/>
    <hyperlink ref="H150" r:id="rId11" xr:uid="{FE8A355C-16DF-4390-BD31-5E76ACD94BA9}"/>
    <hyperlink ref="C147" r:id="rId12" xr:uid="{467A82EB-1A04-4ECF-BF48-F7799C47F718}"/>
    <hyperlink ref="F144" r:id="rId13" xr:uid="{7695D212-BDB9-406D-BE40-B5CA17A37CF9}"/>
    <hyperlink ref="F149" r:id="rId14" xr:uid="{E55E2272-AE70-4EB0-B3F4-14C3E10E3DCA}"/>
    <hyperlink ref="F145" r:id="rId15" xr:uid="{FEF91A10-D14D-4063-A80D-79C0BA69F82F}"/>
    <hyperlink ref="F146" r:id="rId16" xr:uid="{1C015C84-2BBA-4773-8E3E-42BC1F573DA6}"/>
    <hyperlink ref="F147" r:id="rId17" xr:uid="{0384B1C0-E102-4A6A-80E7-974FE45FFBCA}"/>
    <hyperlink ref="F148" r:id="rId18" xr:uid="{BF222125-2F3A-44F9-8A89-9EDF1507DA6A}"/>
    <hyperlink ref="H145" r:id="rId19" xr:uid="{58E98A41-A08A-4367-AA61-531AD170F3AA}"/>
    <hyperlink ref="H146" r:id="rId20" xr:uid="{B3C971EE-1A84-4BA4-BAC2-ADBF717F3620}"/>
    <hyperlink ref="F150" r:id="rId21" xr:uid="{604C0F5E-2063-4134-80A3-925480829F2A}"/>
  </hyperlinks>
  <pageMargins left="0.35433070866141736" right="0.70866141732283472" top="0.74803149606299213" bottom="0.74803149606299213" header="0.31496062992125984" footer="0.31496062992125984"/>
  <pageSetup paperSize="9" scale="39" orientation="landscape" r:id="rId22"/>
  <headerFooter>
    <oddFooter>&amp;L_x000D_&amp;1#&amp;"Calibri"&amp;10&amp;K000000 Sensitivity: Public</oddFooter>
  </headerFooter>
  <ignoredErrors>
    <ignoredError sqref="L112 F119:I119 G120:I120 G125:I125" formula="1"/>
    <ignoredError sqref="E116:F116 G116:J116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2:V245"/>
  <sheetViews>
    <sheetView showGridLines="0" topLeftCell="A103" zoomScale="130" zoomScaleNormal="130" zoomScaleSheetLayoutView="75" workbookViewId="0">
      <selection activeCell="C207" sqref="C207"/>
    </sheetView>
  </sheetViews>
  <sheetFormatPr defaultColWidth="9.140625" defaultRowHeight="14.25" x14ac:dyDescent="0.2"/>
  <cols>
    <col min="1" max="1" width="31.140625" style="904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28515625" style="11" customWidth="1"/>
    <col min="8" max="8" width="23.5703125" style="11" customWidth="1"/>
    <col min="9" max="9" width="19.28515625" style="18" customWidth="1"/>
    <col min="10" max="10" width="16" style="18" bestFit="1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8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9" ht="27" customHeight="1" thickBot="1" x14ac:dyDescent="0.25">
      <c r="B2" s="1203" t="s">
        <v>116</v>
      </c>
      <c r="C2" s="1203"/>
      <c r="D2" s="1203"/>
      <c r="E2" s="1203"/>
      <c r="F2" s="1203"/>
      <c r="H2" s="1036" t="s">
        <v>377</v>
      </c>
      <c r="I2" s="121"/>
    </row>
    <row r="3" spans="1:9" s="14" customFormat="1" ht="20.25" customHeight="1" thickBot="1" x14ac:dyDescent="0.25">
      <c r="A3" s="905"/>
      <c r="B3" s="437"/>
      <c r="C3" s="500"/>
      <c r="D3" s="9"/>
      <c r="E3" s="9"/>
      <c r="F3" s="9"/>
      <c r="G3" s="9"/>
      <c r="H3" s="742"/>
      <c r="I3" s="417"/>
    </row>
    <row r="4" spans="1:9" s="149" customFormat="1" ht="26.25" customHeight="1" thickBot="1" x14ac:dyDescent="0.25">
      <c r="A4" s="904"/>
      <c r="B4" s="1173" t="s">
        <v>125</v>
      </c>
      <c r="C4" s="1174"/>
      <c r="D4" s="1174"/>
      <c r="E4" s="1174"/>
      <c r="F4" s="1175"/>
      <c r="G4" s="147"/>
      <c r="H4" s="147"/>
      <c r="I4" s="215"/>
    </row>
    <row r="5" spans="1:9" s="14" customFormat="1" ht="20.25" customHeight="1" x14ac:dyDescent="0.2">
      <c r="A5" s="905"/>
      <c r="B5" s="437"/>
      <c r="C5" s="500"/>
      <c r="D5" s="9"/>
      <c r="E5" s="9"/>
      <c r="F5" s="9"/>
      <c r="G5" s="9"/>
      <c r="H5" s="742"/>
      <c r="I5" s="417"/>
    </row>
    <row r="6" spans="1:9" s="14" customFormat="1" ht="20.25" customHeight="1" x14ac:dyDescent="0.2">
      <c r="A6" s="905"/>
      <c r="B6" s="437"/>
      <c r="C6" s="500"/>
      <c r="D6" s="9"/>
      <c r="E6" s="9"/>
      <c r="F6" s="9"/>
      <c r="G6" s="9"/>
      <c r="H6" s="742"/>
      <c r="I6" s="417" t="s">
        <v>1961</v>
      </c>
    </row>
    <row r="7" spans="1:9" s="14" customFormat="1" ht="28.15" customHeight="1" x14ac:dyDescent="0.2">
      <c r="A7" s="826"/>
      <c r="B7" s="1185" t="s">
        <v>1962</v>
      </c>
      <c r="C7" s="1186"/>
      <c r="D7" s="1176" t="s">
        <v>378</v>
      </c>
      <c r="E7" s="1020" t="s">
        <v>236</v>
      </c>
      <c r="F7" s="1020" t="s">
        <v>1963</v>
      </c>
      <c r="G7" s="821"/>
      <c r="H7" s="917" t="s">
        <v>1406</v>
      </c>
      <c r="I7" s="417"/>
    </row>
    <row r="8" spans="1:9" s="14" customFormat="1" ht="28.15" customHeight="1" x14ac:dyDescent="0.2">
      <c r="A8" s="826"/>
      <c r="B8" s="1023" t="s">
        <v>380</v>
      </c>
      <c r="C8" s="1023" t="s">
        <v>381</v>
      </c>
      <c r="D8" s="1177"/>
      <c r="E8" s="1029" t="s">
        <v>240</v>
      </c>
      <c r="F8" s="1029" t="s">
        <v>143</v>
      </c>
      <c r="G8" s="821"/>
      <c r="H8" s="1139" t="s">
        <v>382</v>
      </c>
      <c r="I8" s="417"/>
    </row>
    <row r="9" spans="1:9" s="14" customFormat="1" ht="27" hidden="1" customHeight="1" x14ac:dyDescent="0.2">
      <c r="A9" s="826" t="s">
        <v>1964</v>
      </c>
      <c r="B9" s="868" t="s">
        <v>1692</v>
      </c>
      <c r="C9" s="636" t="s">
        <v>1965</v>
      </c>
      <c r="D9" s="822">
        <v>44933</v>
      </c>
      <c r="E9" s="822">
        <f t="shared" ref="E9" si="0">D9+2</f>
        <v>44935</v>
      </c>
      <c r="F9" s="822" t="e">
        <f>#REF!+7</f>
        <v>#REF!</v>
      </c>
      <c r="G9" s="821"/>
      <c r="H9" s="897" t="e">
        <f>#REF!+7</f>
        <v>#REF!</v>
      </c>
      <c r="I9" s="417"/>
    </row>
    <row r="10" spans="1:9" s="14" customFormat="1" ht="27" hidden="1" customHeight="1" x14ac:dyDescent="0.2">
      <c r="A10" s="826"/>
      <c r="B10" s="841" t="s">
        <v>1966</v>
      </c>
      <c r="C10" s="636" t="s">
        <v>1967</v>
      </c>
      <c r="D10" s="822">
        <v>44938</v>
      </c>
      <c r="E10" s="822">
        <f t="shared" ref="E10" si="1">D10+2</f>
        <v>44940</v>
      </c>
      <c r="F10" s="822" t="e">
        <f t="shared" ref="F10:F16" si="2">F9+7</f>
        <v>#REF!</v>
      </c>
      <c r="G10" s="821"/>
      <c r="H10" s="897" t="e">
        <f t="shared" ref="H10:H12" si="3">H9+7</f>
        <v>#REF!</v>
      </c>
      <c r="I10" s="417"/>
    </row>
    <row r="11" spans="1:9" s="14" customFormat="1" ht="27" hidden="1" customHeight="1" x14ac:dyDescent="0.2">
      <c r="A11" s="826"/>
      <c r="B11" s="841" t="s">
        <v>1612</v>
      </c>
      <c r="C11" s="636" t="s">
        <v>1968</v>
      </c>
      <c r="D11" s="822">
        <f>D10+7</f>
        <v>44945</v>
      </c>
      <c r="E11" s="822">
        <f t="shared" ref="E11:E13" si="4">D11+2</f>
        <v>44947</v>
      </c>
      <c r="F11" s="822" t="e">
        <f t="shared" si="2"/>
        <v>#REF!</v>
      </c>
      <c r="G11" s="821"/>
      <c r="H11" s="897" t="e">
        <f t="shared" si="3"/>
        <v>#REF!</v>
      </c>
      <c r="I11" s="417"/>
    </row>
    <row r="12" spans="1:9" s="14" customFormat="1" ht="27" hidden="1" customHeight="1" x14ac:dyDescent="0.2">
      <c r="A12" s="826"/>
      <c r="B12" s="827" t="s">
        <v>779</v>
      </c>
      <c r="C12" s="636" t="s">
        <v>1969</v>
      </c>
      <c r="D12" s="822">
        <f t="shared" ref="D12" si="5">D11+7</f>
        <v>44952</v>
      </c>
      <c r="E12" s="822">
        <f t="shared" si="4"/>
        <v>44954</v>
      </c>
      <c r="F12" s="822" t="e">
        <f t="shared" si="2"/>
        <v>#REF!</v>
      </c>
      <c r="G12" s="821"/>
      <c r="H12" s="897" t="e">
        <f t="shared" si="3"/>
        <v>#REF!</v>
      </c>
      <c r="I12" s="417"/>
    </row>
    <row r="13" spans="1:9" s="14" customFormat="1" ht="27" hidden="1" customHeight="1" x14ac:dyDescent="0.2">
      <c r="A13" s="826"/>
      <c r="B13" s="841" t="s">
        <v>1274</v>
      </c>
      <c r="C13" s="636" t="s">
        <v>1970</v>
      </c>
      <c r="D13" s="822">
        <v>45329</v>
      </c>
      <c r="E13" s="822">
        <f t="shared" si="4"/>
        <v>45331</v>
      </c>
      <c r="F13" s="822" t="e">
        <f t="shared" si="2"/>
        <v>#REF!</v>
      </c>
      <c r="G13" s="821"/>
      <c r="H13" s="897">
        <v>45325</v>
      </c>
      <c r="I13" s="417"/>
    </row>
    <row r="14" spans="1:9" s="14" customFormat="1" ht="27" hidden="1" customHeight="1" x14ac:dyDescent="0.2">
      <c r="A14" s="826"/>
      <c r="B14" s="841" t="s">
        <v>1692</v>
      </c>
      <c r="C14" s="636" t="s">
        <v>1971</v>
      </c>
      <c r="D14" s="822">
        <v>45336</v>
      </c>
      <c r="E14" s="822">
        <f t="shared" ref="E14" si="6">D14+2</f>
        <v>45338</v>
      </c>
      <c r="F14" s="822" t="e">
        <f t="shared" si="2"/>
        <v>#REF!</v>
      </c>
      <c r="G14" s="821"/>
      <c r="H14" s="897">
        <v>45332</v>
      </c>
      <c r="I14" s="417"/>
    </row>
    <row r="15" spans="1:9" s="14" customFormat="1" ht="27" hidden="1" customHeight="1" x14ac:dyDescent="0.2">
      <c r="A15" s="826"/>
      <c r="B15" s="841" t="s">
        <v>1966</v>
      </c>
      <c r="C15" s="636" t="s">
        <v>1972</v>
      </c>
      <c r="D15" s="822">
        <v>45342</v>
      </c>
      <c r="E15" s="822">
        <f t="shared" ref="E15:E19" si="7">D15+2</f>
        <v>45344</v>
      </c>
      <c r="F15" s="822" t="e">
        <f t="shared" si="2"/>
        <v>#REF!</v>
      </c>
      <c r="G15" s="821"/>
      <c r="H15" s="897">
        <v>45339</v>
      </c>
      <c r="I15" s="417"/>
    </row>
    <row r="16" spans="1:9" s="14" customFormat="1" ht="27" hidden="1" customHeight="1" x14ac:dyDescent="0.2">
      <c r="A16" s="826"/>
      <c r="B16" s="841" t="s">
        <v>1612</v>
      </c>
      <c r="C16" s="636" t="s">
        <v>1973</v>
      </c>
      <c r="D16" s="822">
        <v>45348</v>
      </c>
      <c r="E16" s="822">
        <f t="shared" si="7"/>
        <v>45350</v>
      </c>
      <c r="F16" s="822" t="e">
        <f t="shared" si="2"/>
        <v>#REF!</v>
      </c>
      <c r="G16" s="821"/>
      <c r="H16" s="897">
        <v>45346</v>
      </c>
      <c r="I16" s="417"/>
    </row>
    <row r="17" spans="1:9" s="14" customFormat="1" ht="27" hidden="1" customHeight="1" x14ac:dyDescent="0.2">
      <c r="A17" s="826"/>
      <c r="B17" s="827" t="s">
        <v>779</v>
      </c>
      <c r="C17" s="636" t="s">
        <v>1974</v>
      </c>
      <c r="D17" s="822">
        <v>45359</v>
      </c>
      <c r="E17" s="822">
        <f t="shared" si="7"/>
        <v>45361</v>
      </c>
      <c r="F17" s="822">
        <f>D17+7</f>
        <v>45366</v>
      </c>
      <c r="G17" s="821"/>
      <c r="H17" s="897">
        <v>45353</v>
      </c>
      <c r="I17" s="417"/>
    </row>
    <row r="18" spans="1:9" s="14" customFormat="1" ht="27" hidden="1" customHeight="1" x14ac:dyDescent="0.2">
      <c r="A18" s="826" t="s">
        <v>1975</v>
      </c>
      <c r="B18" s="841" t="s">
        <v>1627</v>
      </c>
      <c r="C18" s="636" t="s">
        <v>1976</v>
      </c>
      <c r="D18" s="822">
        <v>45359</v>
      </c>
      <c r="E18" s="822">
        <f t="shared" si="7"/>
        <v>45361</v>
      </c>
      <c r="F18" s="822">
        <f t="shared" ref="F18:F26" si="8">D18+7</f>
        <v>45366</v>
      </c>
      <c r="G18" s="821"/>
      <c r="H18" s="897">
        <f>H17+7</f>
        <v>45360</v>
      </c>
      <c r="I18" s="417"/>
    </row>
    <row r="19" spans="1:9" s="14" customFormat="1" ht="27" hidden="1" customHeight="1" x14ac:dyDescent="0.2">
      <c r="A19" s="826"/>
      <c r="B19" s="841" t="s">
        <v>1692</v>
      </c>
      <c r="C19" s="636" t="s">
        <v>1977</v>
      </c>
      <c r="D19" s="822">
        <v>45370</v>
      </c>
      <c r="E19" s="822">
        <f t="shared" si="7"/>
        <v>45372</v>
      </c>
      <c r="F19" s="822">
        <f t="shared" si="8"/>
        <v>45377</v>
      </c>
      <c r="G19" s="821"/>
      <c r="H19" s="897">
        <f t="shared" ref="H19:H55" si="9">H18+7</f>
        <v>45367</v>
      </c>
      <c r="I19" s="417"/>
    </row>
    <row r="20" spans="1:9" s="14" customFormat="1" ht="27" hidden="1" customHeight="1" x14ac:dyDescent="0.2">
      <c r="A20" s="826"/>
      <c r="B20" s="969" t="s">
        <v>1966</v>
      </c>
      <c r="C20" s="968" t="s">
        <v>1978</v>
      </c>
      <c r="D20" s="822">
        <v>45378</v>
      </c>
      <c r="E20" s="822">
        <f t="shared" ref="E20:E24" si="10">D20+2</f>
        <v>45380</v>
      </c>
      <c r="F20" s="822">
        <f t="shared" si="8"/>
        <v>45385</v>
      </c>
      <c r="G20" s="821"/>
      <c r="H20" s="897">
        <f t="shared" si="9"/>
        <v>45374</v>
      </c>
      <c r="I20" s="417"/>
    </row>
    <row r="21" spans="1:9" s="14" customFormat="1" ht="27" hidden="1" customHeight="1" x14ac:dyDescent="0.2">
      <c r="A21" s="826"/>
      <c r="B21" s="1043" t="s">
        <v>1612</v>
      </c>
      <c r="C21" s="1035" t="s">
        <v>1979</v>
      </c>
      <c r="D21" s="1033">
        <v>45389</v>
      </c>
      <c r="E21" s="916" t="s">
        <v>494</v>
      </c>
      <c r="F21" s="822">
        <f t="shared" si="8"/>
        <v>45396</v>
      </c>
      <c r="G21" s="821"/>
      <c r="H21" s="777">
        <f t="shared" si="9"/>
        <v>45381</v>
      </c>
      <c r="I21" s="417"/>
    </row>
    <row r="22" spans="1:9" s="14" customFormat="1" ht="27" hidden="1" customHeight="1" x14ac:dyDescent="0.2">
      <c r="A22" s="864" t="s">
        <v>779</v>
      </c>
      <c r="B22" s="987" t="s">
        <v>388</v>
      </c>
      <c r="C22" s="1018" t="s">
        <v>1980</v>
      </c>
      <c r="D22" s="886">
        <v>45394</v>
      </c>
      <c r="E22" s="886">
        <f t="shared" si="10"/>
        <v>45396</v>
      </c>
      <c r="F22" s="886">
        <f t="shared" si="8"/>
        <v>45401</v>
      </c>
      <c r="G22" s="821"/>
      <c r="H22" s="777">
        <f t="shared" si="9"/>
        <v>45388</v>
      </c>
      <c r="I22" s="417"/>
    </row>
    <row r="23" spans="1:9" s="14" customFormat="1" ht="27" hidden="1" customHeight="1" x14ac:dyDescent="0.2">
      <c r="A23" s="864" t="s">
        <v>1627</v>
      </c>
      <c r="B23" s="1043" t="s">
        <v>779</v>
      </c>
      <c r="C23" s="1035" t="s">
        <v>1981</v>
      </c>
      <c r="D23" s="1033">
        <v>45400</v>
      </c>
      <c r="E23" s="822">
        <f t="shared" si="10"/>
        <v>45402</v>
      </c>
      <c r="F23" s="822">
        <f t="shared" si="8"/>
        <v>45407</v>
      </c>
      <c r="G23" s="821"/>
      <c r="H23" s="777">
        <f t="shared" si="9"/>
        <v>45395</v>
      </c>
      <c r="I23" s="417"/>
    </row>
    <row r="24" spans="1:9" s="14" customFormat="1" ht="27" hidden="1" customHeight="1" x14ac:dyDescent="0.2">
      <c r="A24" s="910" t="s">
        <v>1692</v>
      </c>
      <c r="B24" s="1043" t="s">
        <v>1627</v>
      </c>
      <c r="C24" s="1035" t="s">
        <v>1982</v>
      </c>
      <c r="D24" s="1033">
        <v>45405</v>
      </c>
      <c r="E24" s="822">
        <f t="shared" si="10"/>
        <v>45407</v>
      </c>
      <c r="F24" s="822">
        <f t="shared" si="8"/>
        <v>45412</v>
      </c>
      <c r="G24" s="821"/>
      <c r="H24" s="777">
        <f t="shared" si="9"/>
        <v>45402</v>
      </c>
      <c r="I24" s="417"/>
    </row>
    <row r="25" spans="1:9" s="14" customFormat="1" ht="27" hidden="1" customHeight="1" x14ac:dyDescent="0.2">
      <c r="A25" s="910" t="s">
        <v>1966</v>
      </c>
      <c r="B25" s="1043" t="s">
        <v>1692</v>
      </c>
      <c r="C25" s="1035" t="s">
        <v>1983</v>
      </c>
      <c r="D25" s="1033">
        <v>45413</v>
      </c>
      <c r="E25" s="822">
        <f t="shared" ref="E25" si="11">D25+2</f>
        <v>45415</v>
      </c>
      <c r="F25" s="822">
        <f t="shared" si="8"/>
        <v>45420</v>
      </c>
      <c r="G25" s="821"/>
      <c r="H25" s="777">
        <f t="shared" si="9"/>
        <v>45409</v>
      </c>
      <c r="I25" s="417"/>
    </row>
    <row r="26" spans="1:9" s="14" customFormat="1" ht="20.100000000000001" hidden="1" customHeight="1" x14ac:dyDescent="0.2">
      <c r="A26" s="910" t="s">
        <v>1612</v>
      </c>
      <c r="B26" s="1043" t="s">
        <v>1966</v>
      </c>
      <c r="C26" s="1035" t="s">
        <v>1984</v>
      </c>
      <c r="D26" s="1033">
        <v>45421</v>
      </c>
      <c r="E26" s="822">
        <f>D26+2</f>
        <v>45423</v>
      </c>
      <c r="F26" s="822">
        <f t="shared" si="8"/>
        <v>45428</v>
      </c>
      <c r="G26" s="821"/>
      <c r="H26" s="777">
        <f t="shared" si="9"/>
        <v>45416</v>
      </c>
      <c r="I26" s="417"/>
    </row>
    <row r="27" spans="1:9" s="14" customFormat="1" ht="20.100000000000001" hidden="1" customHeight="1" x14ac:dyDescent="0.2">
      <c r="A27" s="910" t="s">
        <v>1985</v>
      </c>
      <c r="B27" s="1035" t="s">
        <v>1612</v>
      </c>
      <c r="C27" s="1035" t="s">
        <v>1986</v>
      </c>
      <c r="D27" s="1033">
        <v>45434</v>
      </c>
      <c r="E27" s="916" t="s">
        <v>494</v>
      </c>
      <c r="F27" s="822">
        <v>45433</v>
      </c>
      <c r="G27" s="821"/>
      <c r="H27" s="777">
        <f t="shared" si="9"/>
        <v>45423</v>
      </c>
      <c r="I27" s="417"/>
    </row>
    <row r="28" spans="1:9" s="14" customFormat="1" ht="20.100000000000001" hidden="1" customHeight="1" x14ac:dyDescent="0.2">
      <c r="A28" s="864" t="s">
        <v>1987</v>
      </c>
      <c r="B28" s="1035" t="s">
        <v>1988</v>
      </c>
      <c r="C28" s="1035" t="s">
        <v>1989</v>
      </c>
      <c r="D28" s="1033">
        <v>45443</v>
      </c>
      <c r="E28" s="916" t="s">
        <v>494</v>
      </c>
      <c r="F28" s="822">
        <f t="shared" ref="F28" si="12">D28+7</f>
        <v>45450</v>
      </c>
      <c r="G28" s="821"/>
      <c r="H28" s="777">
        <f t="shared" si="9"/>
        <v>45430</v>
      </c>
      <c r="I28" s="417"/>
    </row>
    <row r="29" spans="1:9" s="14" customFormat="1" ht="20.100000000000001" hidden="1" customHeight="1" x14ac:dyDescent="0.2">
      <c r="A29" s="864" t="s">
        <v>1990</v>
      </c>
      <c r="B29" s="1035" t="s">
        <v>1627</v>
      </c>
      <c r="C29" s="1035" t="s">
        <v>1991</v>
      </c>
      <c r="D29" s="1033">
        <v>45453</v>
      </c>
      <c r="E29" s="916" t="s">
        <v>494</v>
      </c>
      <c r="F29" s="822">
        <f t="shared" ref="F29:F31" si="13">D29+7</f>
        <v>45460</v>
      </c>
      <c r="G29" s="821"/>
      <c r="H29" s="777">
        <f t="shared" si="9"/>
        <v>45437</v>
      </c>
      <c r="I29" s="417"/>
    </row>
    <row r="30" spans="1:9" s="14" customFormat="1" ht="20.100000000000001" hidden="1" customHeight="1" x14ac:dyDescent="0.2">
      <c r="A30" s="910" t="s">
        <v>1692</v>
      </c>
      <c r="B30" s="916" t="s">
        <v>388</v>
      </c>
      <c r="C30" s="1035" t="s">
        <v>1992</v>
      </c>
      <c r="D30" s="886">
        <v>45443</v>
      </c>
      <c r="E30" s="886">
        <f t="shared" ref="E30" si="14">D30+2</f>
        <v>45445</v>
      </c>
      <c r="F30" s="886">
        <f t="shared" si="13"/>
        <v>45450</v>
      </c>
      <c r="G30" s="821"/>
      <c r="H30" s="777">
        <f t="shared" si="9"/>
        <v>45444</v>
      </c>
      <c r="I30" s="417"/>
    </row>
    <row r="31" spans="1:9" s="14" customFormat="1" ht="20.100000000000001" hidden="1" customHeight="1" x14ac:dyDescent="0.2">
      <c r="A31" s="910" t="s">
        <v>1993</v>
      </c>
      <c r="B31" s="1035" t="s">
        <v>1692</v>
      </c>
      <c r="C31" s="1035" t="s">
        <v>1994</v>
      </c>
      <c r="D31" s="1033">
        <v>45458</v>
      </c>
      <c r="E31" s="916" t="s">
        <v>494</v>
      </c>
      <c r="F31" s="822">
        <f t="shared" si="13"/>
        <v>45465</v>
      </c>
      <c r="G31" s="821"/>
      <c r="H31" s="777">
        <f t="shared" si="9"/>
        <v>45451</v>
      </c>
      <c r="I31" s="417"/>
    </row>
    <row r="32" spans="1:9" s="14" customFormat="1" ht="20.100000000000001" hidden="1" customHeight="1" x14ac:dyDescent="0.2">
      <c r="A32" s="910" t="s">
        <v>1995</v>
      </c>
      <c r="B32" s="1035" t="s">
        <v>1996</v>
      </c>
      <c r="C32" s="1035" t="s">
        <v>1997</v>
      </c>
      <c r="D32" s="1033">
        <v>45468</v>
      </c>
      <c r="E32" s="916" t="s">
        <v>494</v>
      </c>
      <c r="F32" s="822">
        <v>45469</v>
      </c>
      <c r="G32" s="821"/>
      <c r="H32" s="777">
        <f t="shared" si="9"/>
        <v>45458</v>
      </c>
      <c r="I32" s="417"/>
    </row>
    <row r="33" spans="1:11" s="14" customFormat="1" ht="20.100000000000001" hidden="1" customHeight="1" x14ac:dyDescent="0.2">
      <c r="A33" s="864" t="s">
        <v>1985</v>
      </c>
      <c r="B33" s="1035" t="s">
        <v>1612</v>
      </c>
      <c r="C33" s="1035" t="s">
        <v>1998</v>
      </c>
      <c r="D33" s="1033">
        <v>45476</v>
      </c>
      <c r="E33" s="916" t="s">
        <v>494</v>
      </c>
      <c r="F33" s="822">
        <f t="shared" ref="F33" si="15">D33+7</f>
        <v>45483</v>
      </c>
      <c r="G33" s="821"/>
      <c r="H33" s="777">
        <f t="shared" si="9"/>
        <v>45465</v>
      </c>
      <c r="I33" s="417"/>
    </row>
    <row r="34" spans="1:11" s="14" customFormat="1" ht="20.100000000000001" hidden="1" customHeight="1" x14ac:dyDescent="0.2">
      <c r="A34" s="910" t="s">
        <v>1999</v>
      </c>
      <c r="B34" s="1035" t="s">
        <v>1988</v>
      </c>
      <c r="C34" s="1035" t="s">
        <v>2000</v>
      </c>
      <c r="D34" s="916" t="s">
        <v>494</v>
      </c>
      <c r="E34" s="819" t="s">
        <v>494</v>
      </c>
      <c r="F34" s="820">
        <v>45473</v>
      </c>
      <c r="G34" s="821"/>
      <c r="H34" s="777">
        <f t="shared" si="9"/>
        <v>45472</v>
      </c>
      <c r="I34" s="417"/>
    </row>
    <row r="35" spans="1:11" s="14" customFormat="1" ht="20.100000000000001" hidden="1" customHeight="1" x14ac:dyDescent="0.2">
      <c r="A35" s="910" t="s">
        <v>2001</v>
      </c>
      <c r="B35" s="1035" t="s">
        <v>1627</v>
      </c>
      <c r="C35" s="1035" t="s">
        <v>2002</v>
      </c>
      <c r="D35" s="916" t="s">
        <v>494</v>
      </c>
      <c r="E35" s="819" t="s">
        <v>494</v>
      </c>
      <c r="F35" s="886">
        <v>45488</v>
      </c>
      <c r="G35" s="821"/>
      <c r="H35" s="777">
        <f t="shared" si="9"/>
        <v>45479</v>
      </c>
      <c r="I35" s="417"/>
    </row>
    <row r="36" spans="1:11" s="14" customFormat="1" ht="20.100000000000001" hidden="1" customHeight="1" x14ac:dyDescent="0.2">
      <c r="A36" s="864" t="s">
        <v>2003</v>
      </c>
      <c r="B36" s="1035" t="s">
        <v>1692</v>
      </c>
      <c r="C36" s="1035" t="s">
        <v>2004</v>
      </c>
      <c r="D36" s="1033">
        <v>45500</v>
      </c>
      <c r="E36" s="916" t="s">
        <v>494</v>
      </c>
      <c r="F36" s="822">
        <v>45497</v>
      </c>
      <c r="G36" s="821"/>
      <c r="H36" s="777">
        <f t="shared" si="9"/>
        <v>45486</v>
      </c>
      <c r="I36" s="417"/>
    </row>
    <row r="37" spans="1:11" s="14" customFormat="1" ht="20.100000000000001" hidden="1" customHeight="1" x14ac:dyDescent="0.2">
      <c r="A37" s="864" t="s">
        <v>2003</v>
      </c>
      <c r="B37" s="1035" t="s">
        <v>1996</v>
      </c>
      <c r="C37" s="1035" t="s">
        <v>2005</v>
      </c>
      <c r="D37" s="916" t="s">
        <v>494</v>
      </c>
      <c r="E37" s="819" t="s">
        <v>494</v>
      </c>
      <c r="F37" s="819" t="s">
        <v>494</v>
      </c>
      <c r="G37" s="821"/>
      <c r="H37" s="777">
        <f t="shared" si="9"/>
        <v>45493</v>
      </c>
      <c r="I37" s="417"/>
    </row>
    <row r="38" spans="1:11" s="14" customFormat="1" ht="20.100000000000001" hidden="1" customHeight="1" x14ac:dyDescent="0.2">
      <c r="A38" s="864" t="s">
        <v>2003</v>
      </c>
      <c r="B38" s="1035" t="s">
        <v>1612</v>
      </c>
      <c r="C38" s="1035" t="s">
        <v>2006</v>
      </c>
      <c r="D38" s="1033">
        <v>45514</v>
      </c>
      <c r="E38" s="916" t="s">
        <v>494</v>
      </c>
      <c r="F38" s="822">
        <f t="shared" ref="F38" si="16">D38+7</f>
        <v>45521</v>
      </c>
      <c r="G38" s="821"/>
      <c r="H38" s="777">
        <f t="shared" si="9"/>
        <v>45500</v>
      </c>
      <c r="I38" s="417"/>
    </row>
    <row r="39" spans="1:11" s="14" customFormat="1" ht="20.100000000000001" hidden="1" customHeight="1" x14ac:dyDescent="0.2">
      <c r="A39" s="864" t="s">
        <v>2003</v>
      </c>
      <c r="B39" s="1035" t="s">
        <v>1988</v>
      </c>
      <c r="C39" s="1035" t="s">
        <v>2007</v>
      </c>
      <c r="D39" s="1033">
        <v>45523</v>
      </c>
      <c r="E39" s="916" t="s">
        <v>494</v>
      </c>
      <c r="F39" s="822">
        <f t="shared" ref="F39:F40" si="17">D39+7</f>
        <v>45530</v>
      </c>
      <c r="G39" s="821"/>
      <c r="H39" s="777">
        <f t="shared" si="9"/>
        <v>45507</v>
      </c>
      <c r="I39" s="417"/>
    </row>
    <row r="40" spans="1:11" s="14" customFormat="1" ht="20.100000000000001" hidden="1" customHeight="1" x14ac:dyDescent="0.2">
      <c r="A40" s="864" t="s">
        <v>2003</v>
      </c>
      <c r="B40" s="1035" t="s">
        <v>1627</v>
      </c>
      <c r="C40" s="1035" t="s">
        <v>2008</v>
      </c>
      <c r="D40" s="1033">
        <v>45523</v>
      </c>
      <c r="E40" s="916" t="s">
        <v>494</v>
      </c>
      <c r="F40" s="822">
        <f t="shared" si="17"/>
        <v>45530</v>
      </c>
      <c r="G40" s="821"/>
      <c r="H40" s="777">
        <f t="shared" si="9"/>
        <v>45514</v>
      </c>
      <c r="I40" s="417"/>
    </row>
    <row r="41" spans="1:11" s="14" customFormat="1" ht="20.100000000000001" hidden="1" customHeight="1" x14ac:dyDescent="0.2">
      <c r="A41" s="910" t="s">
        <v>1692</v>
      </c>
      <c r="B41" s="1035" t="s">
        <v>1684</v>
      </c>
      <c r="C41" s="1035" t="s">
        <v>2009</v>
      </c>
      <c r="D41" s="916" t="s">
        <v>494</v>
      </c>
      <c r="E41" s="886" t="e">
        <f t="shared" ref="E41" si="18">D41+2</f>
        <v>#VALUE!</v>
      </c>
      <c r="F41" s="886" t="e">
        <f t="shared" ref="F41" si="19">D41+7</f>
        <v>#VALUE!</v>
      </c>
      <c r="G41" s="821"/>
      <c r="H41" s="777">
        <f t="shared" si="9"/>
        <v>45521</v>
      </c>
      <c r="I41" s="417"/>
    </row>
    <row r="42" spans="1:11" s="14" customFormat="1" ht="20.100000000000001" hidden="1" customHeight="1" x14ac:dyDescent="0.2">
      <c r="A42" s="910" t="s">
        <v>2003</v>
      </c>
      <c r="B42" s="1035" t="s">
        <v>1996</v>
      </c>
      <c r="C42" s="1035" t="s">
        <v>2010</v>
      </c>
      <c r="D42" s="1033">
        <v>45533</v>
      </c>
      <c r="E42" s="916" t="s">
        <v>494</v>
      </c>
      <c r="F42" s="822">
        <f t="shared" ref="F42:F43" si="20">D42+7</f>
        <v>45540</v>
      </c>
      <c r="G42" s="821"/>
      <c r="H42" s="777">
        <f t="shared" si="9"/>
        <v>45528</v>
      </c>
      <c r="I42" s="417"/>
      <c r="J42" s="417"/>
      <c r="K42" s="155"/>
    </row>
    <row r="43" spans="1:11" s="14" customFormat="1" ht="20.100000000000001" hidden="1" customHeight="1" x14ac:dyDescent="0.2">
      <c r="A43" s="910"/>
      <c r="B43" s="1035" t="s">
        <v>1612</v>
      </c>
      <c r="C43" s="1035" t="s">
        <v>2011</v>
      </c>
      <c r="D43" s="1033">
        <v>45538</v>
      </c>
      <c r="E43" s="822">
        <f t="shared" ref="E43" si="21">D43+2</f>
        <v>45540</v>
      </c>
      <c r="F43" s="822">
        <f t="shared" si="20"/>
        <v>45545</v>
      </c>
      <c r="G43" s="821"/>
      <c r="H43" s="777">
        <f t="shared" si="9"/>
        <v>45535</v>
      </c>
      <c r="I43" s="417"/>
      <c r="J43" s="417"/>
      <c r="K43" s="155"/>
    </row>
    <row r="44" spans="1:11" s="14" customFormat="1" ht="20.100000000000001" hidden="1" customHeight="1" x14ac:dyDescent="0.2">
      <c r="A44" s="910" t="s">
        <v>2003</v>
      </c>
      <c r="B44" s="1035" t="s">
        <v>1988</v>
      </c>
      <c r="C44" s="1035" t="s">
        <v>2012</v>
      </c>
      <c r="D44" s="1035">
        <v>45559</v>
      </c>
      <c r="E44" s="916" t="s">
        <v>494</v>
      </c>
      <c r="F44" s="822">
        <v>45555</v>
      </c>
      <c r="G44" s="821"/>
      <c r="H44" s="777">
        <f t="shared" si="9"/>
        <v>45542</v>
      </c>
      <c r="I44" s="417"/>
      <c r="J44" s="417"/>
      <c r="K44" s="155"/>
    </row>
    <row r="45" spans="1:11" s="14" customFormat="1" ht="20.100000000000001" hidden="1" customHeight="1" x14ac:dyDescent="0.2">
      <c r="A45" s="864" t="s">
        <v>1627</v>
      </c>
      <c r="B45" s="1114" t="s">
        <v>388</v>
      </c>
      <c r="C45" s="1035" t="s">
        <v>2013</v>
      </c>
      <c r="D45" s="886">
        <v>45551</v>
      </c>
      <c r="E45" s="886">
        <f t="shared" ref="E45" si="22">D45+2</f>
        <v>45553</v>
      </c>
      <c r="F45" s="886">
        <f t="shared" ref="F45:F48" si="23">D45+7</f>
        <v>45558</v>
      </c>
      <c r="G45" s="821"/>
      <c r="H45" s="777">
        <f t="shared" si="9"/>
        <v>45549</v>
      </c>
      <c r="I45" s="417"/>
      <c r="J45" s="417"/>
      <c r="K45" s="155"/>
    </row>
    <row r="46" spans="1:11" s="14" customFormat="1" ht="20.100000000000001" hidden="1" customHeight="1" x14ac:dyDescent="0.2">
      <c r="A46" s="910" t="s">
        <v>2014</v>
      </c>
      <c r="B46" s="1035" t="s">
        <v>1996</v>
      </c>
      <c r="C46" s="1035" t="s">
        <v>2015</v>
      </c>
      <c r="D46" s="1033">
        <v>45559</v>
      </c>
      <c r="E46" s="822">
        <f t="shared" ref="E46:E50" si="24">D46+2</f>
        <v>45561</v>
      </c>
      <c r="F46" s="822">
        <f t="shared" si="23"/>
        <v>45566</v>
      </c>
      <c r="G46" s="821"/>
      <c r="H46" s="777">
        <v>45558</v>
      </c>
      <c r="I46" s="417"/>
      <c r="J46" s="417"/>
      <c r="K46" s="155"/>
    </row>
    <row r="47" spans="1:11" s="14" customFormat="1" ht="20.100000000000001" customHeight="1" x14ac:dyDescent="0.2">
      <c r="A47" s="910"/>
      <c r="B47" s="1035" t="s">
        <v>1627</v>
      </c>
      <c r="C47" s="1035" t="s">
        <v>2016</v>
      </c>
      <c r="D47" s="1033">
        <v>45580</v>
      </c>
      <c r="E47" s="916" t="s">
        <v>494</v>
      </c>
      <c r="F47" s="822">
        <v>45609</v>
      </c>
      <c r="G47" s="821"/>
      <c r="H47" s="777">
        <f t="shared" si="9"/>
        <v>45565</v>
      </c>
      <c r="I47" s="417"/>
      <c r="J47" s="417"/>
      <c r="K47" s="155"/>
    </row>
    <row r="48" spans="1:11" s="14" customFormat="1" ht="20.100000000000001" customHeight="1" x14ac:dyDescent="0.2">
      <c r="A48" s="910" t="s">
        <v>1612</v>
      </c>
      <c r="B48" s="1035" t="s">
        <v>2017</v>
      </c>
      <c r="C48" s="1035" t="s">
        <v>2018</v>
      </c>
      <c r="D48" s="916" t="s">
        <v>494</v>
      </c>
      <c r="E48" s="886" t="e">
        <f t="shared" si="24"/>
        <v>#VALUE!</v>
      </c>
      <c r="F48" s="886" t="e">
        <f t="shared" si="23"/>
        <v>#VALUE!</v>
      </c>
      <c r="G48" s="821"/>
      <c r="H48" s="777">
        <f t="shared" si="9"/>
        <v>45572</v>
      </c>
      <c r="I48" s="417"/>
      <c r="J48" s="417"/>
      <c r="K48" s="155"/>
    </row>
    <row r="49" spans="1:11" s="14" customFormat="1" ht="20.100000000000001" customHeight="1" x14ac:dyDescent="0.2">
      <c r="A49" s="910" t="s">
        <v>2019</v>
      </c>
      <c r="B49" s="1035" t="s">
        <v>1269</v>
      </c>
      <c r="C49" s="1035" t="s">
        <v>2020</v>
      </c>
      <c r="D49" s="1035">
        <v>45583</v>
      </c>
      <c r="E49" s="916" t="s">
        <v>494</v>
      </c>
      <c r="F49" s="822">
        <f t="shared" ref="F49:F50" si="25">D49+7</f>
        <v>45590</v>
      </c>
      <c r="G49" s="821"/>
      <c r="H49" s="777">
        <f t="shared" si="9"/>
        <v>45579</v>
      </c>
      <c r="I49" s="417"/>
      <c r="J49" s="417"/>
      <c r="K49" s="155"/>
    </row>
    <row r="50" spans="1:11" s="14" customFormat="1" ht="20.100000000000001" customHeight="1" x14ac:dyDescent="0.2">
      <c r="A50" s="864" t="s">
        <v>2021</v>
      </c>
      <c r="B50" s="1035" t="s">
        <v>1612</v>
      </c>
      <c r="C50" s="1035" t="s">
        <v>2022</v>
      </c>
      <c r="D50" s="1033">
        <v>45588</v>
      </c>
      <c r="E50" s="822">
        <f t="shared" si="24"/>
        <v>45590</v>
      </c>
      <c r="F50" s="822">
        <f t="shared" si="25"/>
        <v>45595</v>
      </c>
      <c r="G50" s="821"/>
      <c r="H50" s="777">
        <f t="shared" si="9"/>
        <v>45586</v>
      </c>
      <c r="I50" s="417"/>
      <c r="J50" s="417"/>
      <c r="K50" s="155"/>
    </row>
    <row r="51" spans="1:11" s="14" customFormat="1" ht="20.100000000000001" customHeight="1" x14ac:dyDescent="0.2">
      <c r="A51" s="864" t="s">
        <v>1988</v>
      </c>
      <c r="B51" s="1114" t="s">
        <v>509</v>
      </c>
      <c r="C51" s="1035" t="s">
        <v>2023</v>
      </c>
      <c r="D51" s="1033">
        <v>45592</v>
      </c>
      <c r="E51" s="822">
        <f t="shared" ref="E51:E55" si="26">D51+2</f>
        <v>45594</v>
      </c>
      <c r="F51" s="822">
        <f t="shared" ref="F51:F55" si="27">D51+7</f>
        <v>45599</v>
      </c>
      <c r="G51" s="821"/>
      <c r="H51" s="777">
        <f t="shared" si="9"/>
        <v>45593</v>
      </c>
      <c r="I51" s="417"/>
      <c r="J51" s="417"/>
      <c r="K51" s="155"/>
    </row>
    <row r="52" spans="1:11" s="14" customFormat="1" ht="20.100000000000001" customHeight="1" x14ac:dyDescent="0.2">
      <c r="A52" s="910"/>
      <c r="B52" s="1035" t="s">
        <v>1996</v>
      </c>
      <c r="C52" s="1035" t="s">
        <v>2024</v>
      </c>
      <c r="D52" s="1033">
        <v>45599</v>
      </c>
      <c r="E52" s="822">
        <f t="shared" si="26"/>
        <v>45601</v>
      </c>
      <c r="F52" s="822">
        <f t="shared" si="27"/>
        <v>45606</v>
      </c>
      <c r="G52" s="821"/>
      <c r="H52" s="777">
        <f t="shared" si="9"/>
        <v>45600</v>
      </c>
      <c r="I52" s="417"/>
      <c r="J52" s="417"/>
      <c r="K52" s="155"/>
    </row>
    <row r="53" spans="1:11" s="14" customFormat="1" ht="20.100000000000001" customHeight="1" x14ac:dyDescent="0.2">
      <c r="A53" s="910"/>
      <c r="B53" s="1035" t="s">
        <v>2025</v>
      </c>
      <c r="C53" s="1035" t="s">
        <v>2026</v>
      </c>
      <c r="D53" s="1033">
        <v>45606</v>
      </c>
      <c r="E53" s="822">
        <f t="shared" si="26"/>
        <v>45608</v>
      </c>
      <c r="F53" s="822">
        <f t="shared" si="27"/>
        <v>45613</v>
      </c>
      <c r="G53" s="821"/>
      <c r="H53" s="777">
        <f t="shared" si="9"/>
        <v>45607</v>
      </c>
      <c r="I53" s="417"/>
      <c r="J53" s="417"/>
      <c r="K53" s="155"/>
    </row>
    <row r="54" spans="1:11" s="14" customFormat="1" ht="20.100000000000001" customHeight="1" x14ac:dyDescent="0.2">
      <c r="A54" s="910"/>
      <c r="B54" s="1035" t="s">
        <v>2017</v>
      </c>
      <c r="C54" s="1035" t="s">
        <v>2027</v>
      </c>
      <c r="D54" s="1033">
        <v>45613</v>
      </c>
      <c r="E54" s="822">
        <f t="shared" si="26"/>
        <v>45615</v>
      </c>
      <c r="F54" s="822">
        <f t="shared" si="27"/>
        <v>45620</v>
      </c>
      <c r="G54" s="821"/>
      <c r="H54" s="777">
        <f t="shared" si="9"/>
        <v>45614</v>
      </c>
      <c r="I54" s="417"/>
      <c r="J54" s="417"/>
      <c r="K54" s="155"/>
    </row>
    <row r="55" spans="1:11" s="14" customFormat="1" ht="20.100000000000001" customHeight="1" x14ac:dyDescent="0.2">
      <c r="A55" s="910" t="s">
        <v>2021</v>
      </c>
      <c r="B55" s="1035" t="s">
        <v>1269</v>
      </c>
      <c r="C55" s="1035" t="s">
        <v>2028</v>
      </c>
      <c r="D55" s="1035">
        <v>45620</v>
      </c>
      <c r="E55" s="822">
        <f t="shared" si="26"/>
        <v>45622</v>
      </c>
      <c r="F55" s="822">
        <f t="shared" si="27"/>
        <v>45627</v>
      </c>
      <c r="G55" s="821"/>
      <c r="H55" s="777">
        <f t="shared" si="9"/>
        <v>45621</v>
      </c>
      <c r="I55" s="417"/>
      <c r="J55" s="417"/>
      <c r="K55" s="155"/>
    </row>
    <row r="56" spans="1:11" s="14" customFormat="1" ht="20.25" customHeight="1" x14ac:dyDescent="0.2">
      <c r="A56" s="905"/>
      <c r="B56" s="437"/>
      <c r="C56" s="500"/>
      <c r="D56" s="9"/>
      <c r="E56" s="9"/>
      <c r="F56" s="9"/>
      <c r="G56" s="9"/>
      <c r="H56" s="742"/>
      <c r="I56" s="417"/>
      <c r="J56" s="417"/>
      <c r="K56" s="155"/>
    </row>
    <row r="57" spans="1:11" s="14" customFormat="1" ht="20.25" customHeight="1" x14ac:dyDescent="0.2">
      <c r="A57" s="905"/>
      <c r="B57" s="437"/>
      <c r="C57" s="500"/>
      <c r="D57" s="9"/>
      <c r="E57" s="9"/>
      <c r="F57" s="9"/>
      <c r="G57" s="9"/>
      <c r="H57" s="742"/>
      <c r="I57" s="417"/>
      <c r="J57" s="417"/>
      <c r="K57" s="155"/>
    </row>
    <row r="58" spans="1:11" s="14" customFormat="1" ht="57.6" customHeight="1" x14ac:dyDescent="0.2">
      <c r="A58" s="826"/>
      <c r="B58" s="1185" t="s">
        <v>2029</v>
      </c>
      <c r="C58" s="1186"/>
      <c r="D58" s="1176" t="s">
        <v>378</v>
      </c>
      <c r="E58" s="1020" t="s">
        <v>2030</v>
      </c>
      <c r="F58" s="1020" t="s">
        <v>142</v>
      </c>
      <c r="G58" s="193"/>
      <c r="H58" s="917" t="s">
        <v>803</v>
      </c>
    </row>
    <row r="59" spans="1:11" s="14" customFormat="1" ht="27" customHeight="1" x14ac:dyDescent="0.2">
      <c r="A59" s="826"/>
      <c r="B59" s="1023" t="s">
        <v>380</v>
      </c>
      <c r="C59" s="1023" t="s">
        <v>381</v>
      </c>
      <c r="D59" s="1177"/>
      <c r="E59" s="1031" t="s">
        <v>342</v>
      </c>
      <c r="F59" s="1031" t="s">
        <v>157</v>
      </c>
      <c r="G59" s="193"/>
      <c r="H59" s="1139" t="s">
        <v>382</v>
      </c>
    </row>
    <row r="60" spans="1:11" s="14" customFormat="1" ht="27" hidden="1" customHeight="1" x14ac:dyDescent="0.2">
      <c r="A60" s="826"/>
      <c r="B60" s="841" t="s">
        <v>1274</v>
      </c>
      <c r="C60" s="636" t="s">
        <v>2031</v>
      </c>
      <c r="D60" s="822">
        <v>45306</v>
      </c>
      <c r="E60" s="823">
        <f t="shared" ref="E60" si="28">D60+1</f>
        <v>45307</v>
      </c>
      <c r="F60" s="822">
        <f t="shared" ref="F60:F65" si="29">D60+6</f>
        <v>45312</v>
      </c>
      <c r="G60" s="822">
        <f t="shared" ref="G60:G65" si="30">D60+8</f>
        <v>45314</v>
      </c>
      <c r="H60" s="193"/>
      <c r="I60" s="897" t="e">
        <f>#REF!+7</f>
        <v>#REF!</v>
      </c>
    </row>
    <row r="61" spans="1:11" s="14" customFormat="1" ht="27" hidden="1" customHeight="1" x14ac:dyDescent="0.2">
      <c r="A61" s="826" t="s">
        <v>1964</v>
      </c>
      <c r="B61" s="841" t="s">
        <v>1692</v>
      </c>
      <c r="C61" s="636" t="s">
        <v>2032</v>
      </c>
      <c r="D61" s="822">
        <v>45310</v>
      </c>
      <c r="E61" s="823">
        <f t="shared" ref="E61" si="31">D61+1</f>
        <v>45311</v>
      </c>
      <c r="F61" s="823">
        <f t="shared" si="29"/>
        <v>45316</v>
      </c>
      <c r="G61" s="822">
        <f t="shared" si="30"/>
        <v>45318</v>
      </c>
      <c r="H61" s="193"/>
      <c r="I61" s="897" t="e">
        <f t="shared" ref="I61:I63" si="32">I60+7</f>
        <v>#REF!</v>
      </c>
    </row>
    <row r="62" spans="1:11" s="14" customFormat="1" ht="27" hidden="1" customHeight="1" x14ac:dyDescent="0.2">
      <c r="A62" s="826"/>
      <c r="B62" s="841" t="s">
        <v>1966</v>
      </c>
      <c r="C62" s="636" t="s">
        <v>2033</v>
      </c>
      <c r="D62" s="822">
        <v>45318</v>
      </c>
      <c r="E62" s="822">
        <f t="shared" ref="E62" si="33">D62+1</f>
        <v>45319</v>
      </c>
      <c r="F62" s="822">
        <f t="shared" si="29"/>
        <v>45324</v>
      </c>
      <c r="G62" s="822">
        <f t="shared" si="30"/>
        <v>45326</v>
      </c>
      <c r="H62" s="193"/>
      <c r="I62" s="897" t="e">
        <f t="shared" si="32"/>
        <v>#REF!</v>
      </c>
    </row>
    <row r="63" spans="1:11" s="14" customFormat="1" ht="27" hidden="1" customHeight="1" x14ac:dyDescent="0.2">
      <c r="A63" s="826"/>
      <c r="B63" s="841" t="s">
        <v>1612</v>
      </c>
      <c r="C63" s="636" t="s">
        <v>2034</v>
      </c>
      <c r="D63" s="822">
        <v>45322</v>
      </c>
      <c r="E63" s="822">
        <f t="shared" ref="E63:E65" si="34">D63+1</f>
        <v>45323</v>
      </c>
      <c r="F63" s="822">
        <f t="shared" si="29"/>
        <v>45328</v>
      </c>
      <c r="G63" s="822">
        <f t="shared" si="30"/>
        <v>45330</v>
      </c>
      <c r="H63" s="193"/>
      <c r="I63" s="897" t="e">
        <f t="shared" si="32"/>
        <v>#REF!</v>
      </c>
    </row>
    <row r="64" spans="1:11" s="14" customFormat="1" ht="27" hidden="1" customHeight="1" x14ac:dyDescent="0.2">
      <c r="A64" s="826"/>
      <c r="B64" s="841" t="s">
        <v>779</v>
      </c>
      <c r="C64" s="636" t="s">
        <v>2035</v>
      </c>
      <c r="D64" s="822">
        <v>45330</v>
      </c>
      <c r="E64" s="822">
        <f t="shared" si="34"/>
        <v>45331</v>
      </c>
      <c r="F64" s="822">
        <f t="shared" si="29"/>
        <v>45336</v>
      </c>
      <c r="G64" s="822">
        <f t="shared" si="30"/>
        <v>45338</v>
      </c>
      <c r="H64" s="193"/>
      <c r="I64" s="897">
        <v>45326</v>
      </c>
    </row>
    <row r="65" spans="1:9" s="14" customFormat="1" ht="27" hidden="1" customHeight="1" x14ac:dyDescent="0.2">
      <c r="A65" s="826" t="s">
        <v>1975</v>
      </c>
      <c r="B65" s="841" t="s">
        <v>1274</v>
      </c>
      <c r="C65" s="636" t="s">
        <v>2036</v>
      </c>
      <c r="D65" s="886">
        <v>45335</v>
      </c>
      <c r="E65" s="886">
        <f t="shared" si="34"/>
        <v>45336</v>
      </c>
      <c r="F65" s="886">
        <f t="shared" si="29"/>
        <v>45341</v>
      </c>
      <c r="G65" s="886">
        <f t="shared" si="30"/>
        <v>45343</v>
      </c>
      <c r="H65" s="193"/>
      <c r="I65" s="897">
        <v>45333</v>
      </c>
    </row>
    <row r="66" spans="1:9" s="14" customFormat="1" ht="27" hidden="1" customHeight="1" x14ac:dyDescent="0.2">
      <c r="A66" s="826"/>
      <c r="B66" s="841" t="s">
        <v>1692</v>
      </c>
      <c r="C66" s="636" t="s">
        <v>2037</v>
      </c>
      <c r="D66" s="822">
        <v>45345</v>
      </c>
      <c r="E66" s="822">
        <f t="shared" ref="E66" si="35">D66+1</f>
        <v>45346</v>
      </c>
      <c r="F66" s="822">
        <f t="shared" ref="F66" si="36">D66+6</f>
        <v>45351</v>
      </c>
      <c r="G66" s="822">
        <f t="shared" ref="G66" si="37">D66+8</f>
        <v>45353</v>
      </c>
      <c r="H66" s="193"/>
      <c r="I66" s="897">
        <v>45340</v>
      </c>
    </row>
    <row r="67" spans="1:9" s="14" customFormat="1" ht="27" hidden="1" customHeight="1" x14ac:dyDescent="0.2">
      <c r="A67" s="826"/>
      <c r="B67" s="841" t="s">
        <v>1966</v>
      </c>
      <c r="C67" s="636" t="s">
        <v>2038</v>
      </c>
      <c r="D67" s="822">
        <v>45348</v>
      </c>
      <c r="E67" s="822">
        <f t="shared" ref="E67:E68" si="38">D67+1</f>
        <v>45349</v>
      </c>
      <c r="F67" s="822">
        <f t="shared" ref="F67:F68" si="39">D67+6</f>
        <v>45354</v>
      </c>
      <c r="G67" s="822">
        <f t="shared" ref="G67:G68" si="40">D67+8</f>
        <v>45356</v>
      </c>
      <c r="H67" s="193"/>
      <c r="I67" s="897">
        <v>45347</v>
      </c>
    </row>
    <row r="68" spans="1:9" s="14" customFormat="1" ht="27" hidden="1" customHeight="1" x14ac:dyDescent="0.2">
      <c r="A68" s="826"/>
      <c r="B68" s="841" t="s">
        <v>1612</v>
      </c>
      <c r="C68" s="636" t="s">
        <v>2039</v>
      </c>
      <c r="D68" s="822">
        <v>45359</v>
      </c>
      <c r="E68" s="822">
        <f t="shared" si="38"/>
        <v>45360</v>
      </c>
      <c r="F68" s="822">
        <f t="shared" si="39"/>
        <v>45365</v>
      </c>
      <c r="G68" s="822">
        <f t="shared" si="40"/>
        <v>45367</v>
      </c>
      <c r="H68" s="193"/>
      <c r="I68" s="897">
        <v>45354</v>
      </c>
    </row>
    <row r="69" spans="1:9" s="14" customFormat="1" ht="27" hidden="1" customHeight="1" x14ac:dyDescent="0.2">
      <c r="A69" s="826" t="s">
        <v>2040</v>
      </c>
      <c r="B69" s="1043" t="s">
        <v>779</v>
      </c>
      <c r="C69" s="1035" t="s">
        <v>2041</v>
      </c>
      <c r="D69" s="1035">
        <v>45372</v>
      </c>
      <c r="E69" s="916" t="s">
        <v>494</v>
      </c>
      <c r="F69" s="822">
        <v>45375</v>
      </c>
      <c r="G69" s="822">
        <v>45378</v>
      </c>
      <c r="H69" s="193"/>
      <c r="I69" s="777">
        <v>45361</v>
      </c>
    </row>
    <row r="70" spans="1:9" s="14" customFormat="1" ht="27" hidden="1" customHeight="1" x14ac:dyDescent="0.2">
      <c r="A70" s="826" t="s">
        <v>2042</v>
      </c>
      <c r="B70" s="1043" t="s">
        <v>2043</v>
      </c>
      <c r="C70" s="1035" t="s">
        <v>2044</v>
      </c>
      <c r="D70" s="1035">
        <v>45373</v>
      </c>
      <c r="E70" s="916" t="s">
        <v>494</v>
      </c>
      <c r="F70" s="822">
        <f t="shared" ref="F70:F71" si="41">D70+6</f>
        <v>45379</v>
      </c>
      <c r="G70" s="822">
        <v>45382</v>
      </c>
      <c r="H70" s="193"/>
      <c r="I70" s="777">
        <v>45368</v>
      </c>
    </row>
    <row r="71" spans="1:9" s="14" customFormat="1" ht="27" hidden="1" customHeight="1" x14ac:dyDescent="0.2">
      <c r="A71" s="826"/>
      <c r="B71" s="1043" t="s">
        <v>1692</v>
      </c>
      <c r="C71" s="1035" t="s">
        <v>2045</v>
      </c>
      <c r="D71" s="1035">
        <v>45382</v>
      </c>
      <c r="E71" s="822">
        <f t="shared" ref="E71" si="42">D71+1</f>
        <v>45383</v>
      </c>
      <c r="F71" s="822">
        <f t="shared" si="41"/>
        <v>45388</v>
      </c>
      <c r="G71" s="822">
        <f t="shared" ref="G71" si="43">D71+8</f>
        <v>45390</v>
      </c>
      <c r="H71" s="193"/>
      <c r="I71" s="777">
        <v>45375</v>
      </c>
    </row>
    <row r="72" spans="1:9" s="14" customFormat="1" ht="27" hidden="1" customHeight="1" x14ac:dyDescent="0.2">
      <c r="A72" s="826"/>
      <c r="B72" s="1043" t="s">
        <v>1966</v>
      </c>
      <c r="C72" s="1035" t="s">
        <v>2046</v>
      </c>
      <c r="D72" s="1035">
        <v>45386</v>
      </c>
      <c r="E72" s="822">
        <f t="shared" ref="E72:E74" si="44">D72+1</f>
        <v>45387</v>
      </c>
      <c r="F72" s="822">
        <f t="shared" ref="F72:F76" si="45">D72+6</f>
        <v>45392</v>
      </c>
      <c r="G72" s="822">
        <f t="shared" ref="G72:G76" si="46">D72+8</f>
        <v>45394</v>
      </c>
      <c r="H72" s="193"/>
      <c r="I72" s="777">
        <v>45382</v>
      </c>
    </row>
    <row r="73" spans="1:9" s="14" customFormat="1" ht="27" hidden="1" customHeight="1" x14ac:dyDescent="0.2">
      <c r="A73" s="826"/>
      <c r="B73" s="1043" t="s">
        <v>1612</v>
      </c>
      <c r="C73" s="1035" t="s">
        <v>2047</v>
      </c>
      <c r="D73" s="1035">
        <v>45389</v>
      </c>
      <c r="E73" s="822">
        <f t="shared" si="44"/>
        <v>45390</v>
      </c>
      <c r="F73" s="822">
        <f t="shared" si="45"/>
        <v>45395</v>
      </c>
      <c r="G73" s="822">
        <f t="shared" si="46"/>
        <v>45397</v>
      </c>
      <c r="H73" s="193"/>
      <c r="I73" s="777">
        <v>45389</v>
      </c>
    </row>
    <row r="74" spans="1:9" s="14" customFormat="1" ht="27" hidden="1" customHeight="1" x14ac:dyDescent="0.2">
      <c r="A74" s="826" t="s">
        <v>779</v>
      </c>
      <c r="B74" s="987" t="s">
        <v>388</v>
      </c>
      <c r="C74" s="1035" t="s">
        <v>2048</v>
      </c>
      <c r="D74" s="1035">
        <v>45396</v>
      </c>
      <c r="E74" s="886">
        <f t="shared" si="44"/>
        <v>45397</v>
      </c>
      <c r="F74" s="886">
        <f t="shared" si="45"/>
        <v>45402</v>
      </c>
      <c r="G74" s="886">
        <f t="shared" si="46"/>
        <v>45404</v>
      </c>
      <c r="H74" s="193"/>
      <c r="I74" s="777">
        <v>45396</v>
      </c>
    </row>
    <row r="75" spans="1:9" s="14" customFormat="1" ht="27" hidden="1" customHeight="1" x14ac:dyDescent="0.2">
      <c r="A75" s="826"/>
      <c r="B75" s="1043" t="s">
        <v>779</v>
      </c>
      <c r="C75" s="1035" t="s">
        <v>2049</v>
      </c>
      <c r="D75" s="1035">
        <v>45412</v>
      </c>
      <c r="E75" s="1183" t="s">
        <v>494</v>
      </c>
      <c r="F75" s="1206"/>
      <c r="G75" s="1184"/>
      <c r="H75" s="193"/>
      <c r="I75" s="777">
        <f t="shared" ref="H75:I103" si="47">I74+7</f>
        <v>45403</v>
      </c>
    </row>
    <row r="76" spans="1:9" s="14" customFormat="1" ht="20.100000000000001" hidden="1" customHeight="1" x14ac:dyDescent="0.2">
      <c r="A76" s="826" t="s">
        <v>2050</v>
      </c>
      <c r="B76" s="1043" t="s">
        <v>2043</v>
      </c>
      <c r="C76" s="1035" t="s">
        <v>2051</v>
      </c>
      <c r="D76" s="1035">
        <v>45421</v>
      </c>
      <c r="E76" s="822">
        <v>45419</v>
      </c>
      <c r="F76" s="822">
        <f t="shared" si="45"/>
        <v>45427</v>
      </c>
      <c r="G76" s="822">
        <f t="shared" si="46"/>
        <v>45429</v>
      </c>
      <c r="H76" s="193"/>
      <c r="I76" s="777">
        <f t="shared" si="47"/>
        <v>45410</v>
      </c>
    </row>
    <row r="77" spans="1:9" s="14" customFormat="1" ht="20.100000000000001" hidden="1" customHeight="1" x14ac:dyDescent="0.2">
      <c r="A77" s="826"/>
      <c r="B77" s="1043" t="s">
        <v>1692</v>
      </c>
      <c r="C77" s="1035" t="s">
        <v>2052</v>
      </c>
      <c r="D77" s="1035">
        <v>45426</v>
      </c>
      <c r="E77" s="822">
        <f t="shared" ref="E77:E81" si="48">D77+1</f>
        <v>45427</v>
      </c>
      <c r="F77" s="822">
        <f t="shared" ref="F77:F80" si="49">D77+6</f>
        <v>45432</v>
      </c>
      <c r="G77" s="822">
        <f t="shared" ref="G77:G81" si="50">D77+8</f>
        <v>45434</v>
      </c>
      <c r="H77" s="193"/>
      <c r="I77" s="777">
        <f t="shared" si="47"/>
        <v>45417</v>
      </c>
    </row>
    <row r="78" spans="1:9" s="14" customFormat="1" ht="20.100000000000001" hidden="1" customHeight="1" x14ac:dyDescent="0.2">
      <c r="A78" s="826" t="s">
        <v>1966</v>
      </c>
      <c r="B78" s="916" t="s">
        <v>494</v>
      </c>
      <c r="C78" s="1035" t="s">
        <v>2053</v>
      </c>
      <c r="D78" s="820">
        <v>45435</v>
      </c>
      <c r="E78" s="819" t="s">
        <v>494</v>
      </c>
      <c r="F78" s="886">
        <f t="shared" si="49"/>
        <v>45441</v>
      </c>
      <c r="G78" s="886">
        <f t="shared" si="50"/>
        <v>45443</v>
      </c>
      <c r="H78" s="193"/>
      <c r="I78" s="777">
        <f t="shared" si="47"/>
        <v>45424</v>
      </c>
    </row>
    <row r="79" spans="1:9" s="14" customFormat="1" ht="20.100000000000001" hidden="1" customHeight="1" x14ac:dyDescent="0.2">
      <c r="A79" s="826"/>
      <c r="B79" s="1035" t="s">
        <v>1612</v>
      </c>
      <c r="C79" s="1035" t="s">
        <v>2054</v>
      </c>
      <c r="D79" s="1035">
        <v>45443</v>
      </c>
      <c r="E79" s="822">
        <f t="shared" si="48"/>
        <v>45444</v>
      </c>
      <c r="F79" s="822">
        <f t="shared" si="49"/>
        <v>45449</v>
      </c>
      <c r="G79" s="822">
        <f t="shared" si="50"/>
        <v>45451</v>
      </c>
      <c r="H79" s="193"/>
      <c r="I79" s="777">
        <f t="shared" si="47"/>
        <v>45431</v>
      </c>
    </row>
    <row r="80" spans="1:9" s="14" customFormat="1" ht="20.100000000000001" hidden="1" customHeight="1" x14ac:dyDescent="0.2">
      <c r="A80" s="826" t="s">
        <v>779</v>
      </c>
      <c r="B80" s="1114" t="s">
        <v>2055</v>
      </c>
      <c r="C80" s="1035" t="s">
        <v>2056</v>
      </c>
      <c r="D80" s="1035">
        <v>45445</v>
      </c>
      <c r="E80" s="822">
        <f t="shared" si="48"/>
        <v>45446</v>
      </c>
      <c r="F80" s="822">
        <f t="shared" si="49"/>
        <v>45451</v>
      </c>
      <c r="G80" s="822">
        <f t="shared" si="50"/>
        <v>45453</v>
      </c>
      <c r="H80" s="193"/>
      <c r="I80" s="777">
        <f t="shared" si="47"/>
        <v>45438</v>
      </c>
    </row>
    <row r="81" spans="1:9" s="14" customFormat="1" ht="20.100000000000001" hidden="1" customHeight="1" x14ac:dyDescent="0.2">
      <c r="A81" s="826"/>
      <c r="B81" s="1035" t="s">
        <v>2043</v>
      </c>
      <c r="C81" s="1035" t="s">
        <v>2057</v>
      </c>
      <c r="D81" s="1035">
        <v>45464</v>
      </c>
      <c r="E81" s="822">
        <f t="shared" si="48"/>
        <v>45465</v>
      </c>
      <c r="F81" s="916" t="s">
        <v>494</v>
      </c>
      <c r="G81" s="822">
        <f t="shared" si="50"/>
        <v>45472</v>
      </c>
      <c r="H81" s="193"/>
      <c r="I81" s="777">
        <f t="shared" si="47"/>
        <v>45445</v>
      </c>
    </row>
    <row r="82" spans="1:9" s="14" customFormat="1" ht="20.100000000000001" hidden="1" customHeight="1" x14ac:dyDescent="0.2">
      <c r="A82" s="826" t="s">
        <v>1692</v>
      </c>
      <c r="B82" s="916" t="s">
        <v>388</v>
      </c>
      <c r="C82" s="1035" t="s">
        <v>2058</v>
      </c>
      <c r="D82" s="820">
        <v>45452</v>
      </c>
      <c r="E82" s="886">
        <f t="shared" ref="E82:E87" si="51">D82+1</f>
        <v>45453</v>
      </c>
      <c r="F82" s="886">
        <f t="shared" ref="F82:F87" si="52">D82+6</f>
        <v>45458</v>
      </c>
      <c r="G82" s="886">
        <f t="shared" ref="G82:G86" si="53">D82+8</f>
        <v>45460</v>
      </c>
      <c r="H82" s="193"/>
      <c r="I82" s="777">
        <f t="shared" si="47"/>
        <v>45452</v>
      </c>
    </row>
    <row r="83" spans="1:9" s="14" customFormat="1" ht="20.100000000000001" hidden="1" customHeight="1" x14ac:dyDescent="0.2">
      <c r="A83" s="910" t="s">
        <v>1966</v>
      </c>
      <c r="B83" s="1035" t="s">
        <v>1692</v>
      </c>
      <c r="C83" s="1035" t="s">
        <v>2059</v>
      </c>
      <c r="D83" s="1035">
        <v>45469</v>
      </c>
      <c r="E83" s="822">
        <f t="shared" si="51"/>
        <v>45470</v>
      </c>
      <c r="F83" s="916" t="s">
        <v>494</v>
      </c>
      <c r="G83" s="916" t="s">
        <v>494</v>
      </c>
      <c r="H83" s="193"/>
      <c r="I83" s="777">
        <f t="shared" si="47"/>
        <v>45459</v>
      </c>
    </row>
    <row r="84" spans="1:9" s="14" customFormat="1" ht="20.100000000000001" hidden="1" customHeight="1" x14ac:dyDescent="0.2">
      <c r="A84" s="910" t="s">
        <v>2060</v>
      </c>
      <c r="B84" s="1035" t="s">
        <v>1996</v>
      </c>
      <c r="C84" s="1035" t="s">
        <v>2061</v>
      </c>
      <c r="D84" s="1035">
        <v>45478</v>
      </c>
      <c r="E84" s="822">
        <f t="shared" si="51"/>
        <v>45479</v>
      </c>
      <c r="F84" s="916" t="s">
        <v>494</v>
      </c>
      <c r="G84" s="822">
        <f t="shared" si="53"/>
        <v>45486</v>
      </c>
      <c r="H84" s="193"/>
      <c r="I84" s="777">
        <f t="shared" si="47"/>
        <v>45466</v>
      </c>
    </row>
    <row r="85" spans="1:9" s="14" customFormat="1" ht="20.100000000000001" hidden="1" customHeight="1" x14ac:dyDescent="0.2">
      <c r="A85" s="864" t="s">
        <v>779</v>
      </c>
      <c r="B85" s="1035" t="s">
        <v>1612</v>
      </c>
      <c r="C85" s="1035" t="s">
        <v>2062</v>
      </c>
      <c r="D85" s="1035">
        <v>45485</v>
      </c>
      <c r="E85" s="822">
        <f t="shared" si="51"/>
        <v>45486</v>
      </c>
      <c r="F85" s="916" t="s">
        <v>494</v>
      </c>
      <c r="G85" s="916" t="s">
        <v>494</v>
      </c>
      <c r="H85" s="193"/>
      <c r="I85" s="777">
        <f t="shared" si="47"/>
        <v>45473</v>
      </c>
    </row>
    <row r="86" spans="1:9" s="14" customFormat="1" ht="20.100000000000001" hidden="1" customHeight="1" x14ac:dyDescent="0.2">
      <c r="A86" s="910" t="s">
        <v>1627</v>
      </c>
      <c r="B86" s="1035" t="s">
        <v>2055</v>
      </c>
      <c r="C86" s="1035" t="s">
        <v>2063</v>
      </c>
      <c r="D86" s="1035">
        <v>45483</v>
      </c>
      <c r="E86" s="822">
        <f t="shared" si="51"/>
        <v>45484</v>
      </c>
      <c r="F86" s="822">
        <f t="shared" si="52"/>
        <v>45489</v>
      </c>
      <c r="G86" s="822">
        <f t="shared" si="53"/>
        <v>45491</v>
      </c>
      <c r="H86" s="193"/>
      <c r="I86" s="777">
        <f t="shared" si="47"/>
        <v>45480</v>
      </c>
    </row>
    <row r="87" spans="1:9" s="14" customFormat="1" ht="20.100000000000001" hidden="1" customHeight="1" x14ac:dyDescent="0.2">
      <c r="A87" s="826"/>
      <c r="B87" s="1035" t="s">
        <v>2043</v>
      </c>
      <c r="C87" s="1035" t="s">
        <v>2064</v>
      </c>
      <c r="D87" s="1035">
        <v>45491</v>
      </c>
      <c r="E87" s="822">
        <f t="shared" si="51"/>
        <v>45492</v>
      </c>
      <c r="F87" s="822">
        <f t="shared" si="52"/>
        <v>45497</v>
      </c>
      <c r="G87" s="916" t="s">
        <v>494</v>
      </c>
      <c r="H87" s="193"/>
      <c r="I87" s="777">
        <f t="shared" si="47"/>
        <v>45487</v>
      </c>
    </row>
    <row r="88" spans="1:9" s="14" customFormat="1" ht="20.100000000000001" hidden="1" customHeight="1" x14ac:dyDescent="0.2">
      <c r="A88" s="910"/>
      <c r="B88" s="1035" t="s">
        <v>1692</v>
      </c>
      <c r="C88" s="1035" t="s">
        <v>2065</v>
      </c>
      <c r="D88" s="916" t="s">
        <v>494</v>
      </c>
      <c r="E88" s="886" t="e">
        <f t="shared" ref="E88:E96" si="54">D88+1</f>
        <v>#VALUE!</v>
      </c>
      <c r="F88" s="886" t="e">
        <f t="shared" ref="F88" si="55">D88+6</f>
        <v>#VALUE!</v>
      </c>
      <c r="G88" s="886" t="e">
        <f t="shared" ref="G88" si="56">D88+8</f>
        <v>#VALUE!</v>
      </c>
      <c r="H88" s="193"/>
      <c r="I88" s="777">
        <f t="shared" si="47"/>
        <v>45494</v>
      </c>
    </row>
    <row r="89" spans="1:9" s="14" customFormat="1" ht="20.100000000000001" hidden="1" customHeight="1" x14ac:dyDescent="0.2">
      <c r="A89" s="910"/>
      <c r="B89" s="1035" t="s">
        <v>1996</v>
      </c>
      <c r="C89" s="1035" t="s">
        <v>2066</v>
      </c>
      <c r="D89" s="916" t="s">
        <v>494</v>
      </c>
      <c r="E89" s="886" t="e">
        <f t="shared" si="54"/>
        <v>#VALUE!</v>
      </c>
      <c r="F89" s="819" t="s">
        <v>494</v>
      </c>
      <c r="G89" s="819" t="s">
        <v>494</v>
      </c>
      <c r="H89" s="193"/>
      <c r="I89" s="777">
        <f t="shared" si="47"/>
        <v>45501</v>
      </c>
    </row>
    <row r="90" spans="1:9" s="14" customFormat="1" ht="20.100000000000001" hidden="1" customHeight="1" x14ac:dyDescent="0.2">
      <c r="A90" s="864" t="s">
        <v>779</v>
      </c>
      <c r="B90" s="1035" t="s">
        <v>1612</v>
      </c>
      <c r="C90" s="1035" t="s">
        <v>2067</v>
      </c>
      <c r="D90" s="1035">
        <v>45519</v>
      </c>
      <c r="E90" s="916" t="s">
        <v>494</v>
      </c>
      <c r="F90" s="916" t="s">
        <v>494</v>
      </c>
      <c r="G90" s="916" t="s">
        <v>494</v>
      </c>
      <c r="H90" s="193"/>
      <c r="I90" s="777">
        <f t="shared" si="47"/>
        <v>45508</v>
      </c>
    </row>
    <row r="91" spans="1:9" s="14" customFormat="1" ht="20.100000000000001" hidden="1" customHeight="1" x14ac:dyDescent="0.2">
      <c r="A91" s="910" t="s">
        <v>1627</v>
      </c>
      <c r="B91" s="1035" t="s">
        <v>2055</v>
      </c>
      <c r="C91" s="1035" t="s">
        <v>2068</v>
      </c>
      <c r="D91" s="1035">
        <v>45531</v>
      </c>
      <c r="E91" s="916" t="s">
        <v>494</v>
      </c>
      <c r="F91" s="916" t="s">
        <v>494</v>
      </c>
      <c r="G91" s="916" t="s">
        <v>494</v>
      </c>
      <c r="H91" s="193"/>
      <c r="I91" s="777">
        <f t="shared" si="47"/>
        <v>45515</v>
      </c>
    </row>
    <row r="92" spans="1:9" s="14" customFormat="1" ht="20.100000000000001" hidden="1" customHeight="1" x14ac:dyDescent="0.2">
      <c r="A92" s="826"/>
      <c r="B92" s="1035" t="s">
        <v>2043</v>
      </c>
      <c r="C92" s="1035" t="s">
        <v>2069</v>
      </c>
      <c r="D92" s="1035">
        <v>45532</v>
      </c>
      <c r="E92" s="822">
        <f t="shared" si="54"/>
        <v>45533</v>
      </c>
      <c r="F92" s="822">
        <v>45543</v>
      </c>
      <c r="G92" s="916" t="s">
        <v>494</v>
      </c>
      <c r="H92" s="193"/>
      <c r="I92" s="777">
        <f t="shared" si="47"/>
        <v>45522</v>
      </c>
    </row>
    <row r="93" spans="1:9" s="14" customFormat="1" ht="20.100000000000001" hidden="1" customHeight="1" x14ac:dyDescent="0.2">
      <c r="A93" s="826" t="s">
        <v>2070</v>
      </c>
      <c r="B93" s="1035" t="s">
        <v>1684</v>
      </c>
      <c r="C93" s="1035" t="s">
        <v>2071</v>
      </c>
      <c r="D93" s="1035">
        <v>45536</v>
      </c>
      <c r="E93" s="916" t="s">
        <v>494</v>
      </c>
      <c r="F93" s="916" t="s">
        <v>494</v>
      </c>
      <c r="G93" s="1164" t="s">
        <v>494</v>
      </c>
      <c r="H93" s="193"/>
      <c r="I93" s="777">
        <f t="shared" si="47"/>
        <v>45529</v>
      </c>
    </row>
    <row r="94" spans="1:9" s="14" customFormat="1" ht="20.100000000000001" hidden="1" customHeight="1" x14ac:dyDescent="0.2">
      <c r="A94" s="826" t="s">
        <v>2072</v>
      </c>
      <c r="B94" s="1035" t="s">
        <v>1996</v>
      </c>
      <c r="C94" s="1035" t="s">
        <v>2073</v>
      </c>
      <c r="D94" s="1035">
        <v>45538</v>
      </c>
      <c r="E94" s="822">
        <f t="shared" si="54"/>
        <v>45539</v>
      </c>
      <c r="F94" s="822">
        <v>45545</v>
      </c>
      <c r="G94" s="193"/>
      <c r="H94" s="777">
        <f>I93+7</f>
        <v>45536</v>
      </c>
    </row>
    <row r="95" spans="1:9" s="14" customFormat="1" ht="20.100000000000001" hidden="1" customHeight="1" x14ac:dyDescent="0.2">
      <c r="A95" s="826"/>
      <c r="B95" s="1035" t="s">
        <v>1612</v>
      </c>
      <c r="C95" s="1035" t="s">
        <v>2074</v>
      </c>
      <c r="D95" s="1035">
        <v>45546</v>
      </c>
      <c r="E95" s="822">
        <f t="shared" si="54"/>
        <v>45547</v>
      </c>
      <c r="F95" s="822">
        <v>45553</v>
      </c>
      <c r="G95" s="193"/>
      <c r="H95" s="777">
        <f t="shared" si="47"/>
        <v>45543</v>
      </c>
    </row>
    <row r="96" spans="1:9" s="14" customFormat="1" ht="20.100000000000001" hidden="1" customHeight="1" x14ac:dyDescent="0.2">
      <c r="A96" s="826"/>
      <c r="B96" s="1035" t="s">
        <v>1988</v>
      </c>
      <c r="C96" s="1035" t="s">
        <v>2075</v>
      </c>
      <c r="D96" s="1035">
        <v>45564</v>
      </c>
      <c r="E96" s="822">
        <f t="shared" si="54"/>
        <v>45565</v>
      </c>
      <c r="F96" s="916" t="s">
        <v>494</v>
      </c>
      <c r="G96" s="193"/>
      <c r="H96" s="777">
        <f t="shared" si="47"/>
        <v>45550</v>
      </c>
    </row>
    <row r="97" spans="1:11" s="14" customFormat="1" ht="20.100000000000001" hidden="1" customHeight="1" x14ac:dyDescent="0.2">
      <c r="A97" s="826"/>
      <c r="B97" s="1035" t="s">
        <v>2021</v>
      </c>
      <c r="C97" s="1035" t="s">
        <v>2076</v>
      </c>
      <c r="D97" s="1035">
        <v>45558</v>
      </c>
      <c r="E97" s="916" t="s">
        <v>494</v>
      </c>
      <c r="F97" s="822">
        <f>D97+6</f>
        <v>45564</v>
      </c>
      <c r="G97" s="193"/>
      <c r="H97" s="777">
        <f t="shared" si="47"/>
        <v>45557</v>
      </c>
    </row>
    <row r="98" spans="1:11" s="14" customFormat="1" ht="20.100000000000001" hidden="1" customHeight="1" x14ac:dyDescent="0.2">
      <c r="A98" s="826" t="s">
        <v>1692</v>
      </c>
      <c r="B98" s="1035" t="s">
        <v>1988</v>
      </c>
      <c r="C98" s="1035" t="s">
        <v>2077</v>
      </c>
      <c r="D98" s="1035">
        <v>45572</v>
      </c>
      <c r="E98" s="916" t="s">
        <v>494</v>
      </c>
      <c r="F98" s="916" t="s">
        <v>494</v>
      </c>
      <c r="G98" s="193"/>
      <c r="H98" s="777">
        <f t="shared" si="47"/>
        <v>45564</v>
      </c>
    </row>
    <row r="99" spans="1:11" s="14" customFormat="1" ht="20.100000000000001" hidden="1" customHeight="1" x14ac:dyDescent="0.2">
      <c r="A99" s="826" t="s">
        <v>1996</v>
      </c>
      <c r="B99" s="1035" t="s">
        <v>1996</v>
      </c>
      <c r="C99" s="1035" t="s">
        <v>2078</v>
      </c>
      <c r="D99" s="1035">
        <v>45568</v>
      </c>
      <c r="E99" s="822">
        <f t="shared" ref="E99:E102" si="57">D99+1</f>
        <v>45569</v>
      </c>
      <c r="F99" s="822">
        <f t="shared" ref="F99:F103" si="58">D99+6</f>
        <v>45574</v>
      </c>
      <c r="G99" s="193"/>
      <c r="H99" s="777">
        <f t="shared" si="47"/>
        <v>45571</v>
      </c>
    </row>
    <row r="100" spans="1:11" s="14" customFormat="1" ht="20.100000000000001" customHeight="1" x14ac:dyDescent="0.2">
      <c r="A100" s="826"/>
      <c r="B100" s="1035" t="s">
        <v>2043</v>
      </c>
      <c r="C100" s="1035" t="s">
        <v>2079</v>
      </c>
      <c r="D100" s="1035">
        <v>45585</v>
      </c>
      <c r="E100" s="822">
        <f t="shared" si="57"/>
        <v>45586</v>
      </c>
      <c r="F100" s="916" t="s">
        <v>494</v>
      </c>
      <c r="G100" s="193"/>
      <c r="H100" s="777">
        <f t="shared" si="47"/>
        <v>45578</v>
      </c>
    </row>
    <row r="101" spans="1:11" s="14" customFormat="1" ht="20.100000000000001" customHeight="1" x14ac:dyDescent="0.2">
      <c r="A101" s="826" t="s">
        <v>1612</v>
      </c>
      <c r="B101" s="1035" t="s">
        <v>1886</v>
      </c>
      <c r="C101" s="1035" t="s">
        <v>2080</v>
      </c>
      <c r="D101" s="1035">
        <v>45587</v>
      </c>
      <c r="E101" s="916" t="s">
        <v>494</v>
      </c>
      <c r="F101" s="822">
        <f t="shared" si="58"/>
        <v>45593</v>
      </c>
      <c r="G101" s="193"/>
      <c r="H101" s="777">
        <f t="shared" si="47"/>
        <v>45585</v>
      </c>
    </row>
    <row r="102" spans="1:11" s="14" customFormat="1" ht="20.100000000000001" customHeight="1" x14ac:dyDescent="0.2">
      <c r="A102" s="826" t="s">
        <v>2081</v>
      </c>
      <c r="B102" s="1035" t="s">
        <v>1269</v>
      </c>
      <c r="C102" s="1035" t="s">
        <v>2082</v>
      </c>
      <c r="D102" s="1035">
        <v>45589</v>
      </c>
      <c r="E102" s="822">
        <f t="shared" si="57"/>
        <v>45590</v>
      </c>
      <c r="F102" s="822">
        <f t="shared" si="58"/>
        <v>45595</v>
      </c>
      <c r="G102" s="193"/>
      <c r="H102" s="777">
        <f t="shared" si="47"/>
        <v>45592</v>
      </c>
    </row>
    <row r="103" spans="1:11" s="14" customFormat="1" ht="20.100000000000001" customHeight="1" x14ac:dyDescent="0.2">
      <c r="A103" s="826"/>
      <c r="B103" s="1035" t="s">
        <v>1612</v>
      </c>
      <c r="C103" s="1035" t="s">
        <v>2083</v>
      </c>
      <c r="D103" s="1035">
        <v>45596</v>
      </c>
      <c r="E103" s="822">
        <f t="shared" ref="E103:E107" si="59">D103+1</f>
        <v>45597</v>
      </c>
      <c r="F103" s="822">
        <f t="shared" si="58"/>
        <v>45602</v>
      </c>
      <c r="G103" s="193"/>
      <c r="H103" s="777">
        <f t="shared" si="47"/>
        <v>45599</v>
      </c>
    </row>
    <row r="104" spans="1:11" s="14" customFormat="1" ht="20.100000000000001" customHeight="1" x14ac:dyDescent="0.2">
      <c r="A104" s="826" t="s">
        <v>1988</v>
      </c>
      <c r="B104" s="1114" t="s">
        <v>509</v>
      </c>
      <c r="C104" s="1035" t="s">
        <v>2084</v>
      </c>
      <c r="D104" s="1035">
        <v>45603</v>
      </c>
      <c r="E104" s="822">
        <f t="shared" si="59"/>
        <v>45604</v>
      </c>
      <c r="F104" s="822">
        <f t="shared" ref="F104" si="60">D104+6</f>
        <v>45609</v>
      </c>
      <c r="G104" s="193"/>
      <c r="H104" s="777">
        <f t="shared" ref="H104" si="61">H103+7</f>
        <v>45606</v>
      </c>
    </row>
    <row r="105" spans="1:11" s="14" customFormat="1" ht="20.100000000000001" customHeight="1" x14ac:dyDescent="0.2">
      <c r="A105" s="826"/>
      <c r="B105" s="1035" t="s">
        <v>1996</v>
      </c>
      <c r="C105" s="1035" t="s">
        <v>2085</v>
      </c>
      <c r="D105" s="1035">
        <v>45610</v>
      </c>
      <c r="E105" s="822">
        <f t="shared" si="59"/>
        <v>45611</v>
      </c>
      <c r="F105" s="916" t="s">
        <v>494</v>
      </c>
      <c r="G105" s="193"/>
      <c r="H105" s="777">
        <f t="shared" ref="H105" si="62">H104+7</f>
        <v>45613</v>
      </c>
    </row>
    <row r="106" spans="1:11" s="14" customFormat="1" ht="20.100000000000001" customHeight="1" x14ac:dyDescent="0.2">
      <c r="A106" s="826"/>
      <c r="B106" s="1035" t="s">
        <v>739</v>
      </c>
      <c r="C106" s="1035" t="s">
        <v>2086</v>
      </c>
      <c r="D106" s="1035">
        <v>45617</v>
      </c>
      <c r="E106" s="822">
        <f t="shared" si="59"/>
        <v>45618</v>
      </c>
      <c r="F106" s="822">
        <f t="shared" ref="F106:F107" si="63">D106+6</f>
        <v>45623</v>
      </c>
      <c r="G106" s="193"/>
      <c r="H106" s="777">
        <f t="shared" ref="H106" si="64">H105+7</f>
        <v>45620</v>
      </c>
    </row>
    <row r="107" spans="1:11" s="14" customFormat="1" ht="20.100000000000001" customHeight="1" x14ac:dyDescent="0.2">
      <c r="A107" s="826"/>
      <c r="B107" s="1035" t="s">
        <v>1886</v>
      </c>
      <c r="C107" s="1035" t="s">
        <v>2087</v>
      </c>
      <c r="D107" s="1035">
        <v>45624</v>
      </c>
      <c r="E107" s="822">
        <f t="shared" si="59"/>
        <v>45625</v>
      </c>
      <c r="F107" s="822">
        <f t="shared" si="63"/>
        <v>45630</v>
      </c>
      <c r="G107" s="193"/>
      <c r="H107" s="777">
        <f t="shared" ref="H107" si="65">H106+7</f>
        <v>45627</v>
      </c>
    </row>
    <row r="108" spans="1:11" s="14" customFormat="1" ht="20.100000000000001" customHeight="1" x14ac:dyDescent="0.2">
      <c r="A108" s="826"/>
      <c r="B108" s="783"/>
      <c r="C108" s="783"/>
      <c r="D108" s="783"/>
      <c r="E108" s="821"/>
      <c r="F108" s="821"/>
      <c r="G108" s="821"/>
      <c r="H108" s="821"/>
      <c r="I108" s="821"/>
      <c r="J108" s="193"/>
      <c r="K108" s="783"/>
    </row>
    <row r="109" spans="1:11" s="14" customFormat="1" ht="20.100000000000001" customHeight="1" x14ac:dyDescent="0.2">
      <c r="A109" s="826"/>
      <c r="B109" s="783"/>
      <c r="C109" s="783"/>
      <c r="D109" s="783"/>
      <c r="E109" s="821"/>
      <c r="F109" s="821"/>
      <c r="G109" s="821"/>
      <c r="H109" s="821"/>
      <c r="I109" s="821"/>
      <c r="J109" s="193"/>
      <c r="K109" s="783"/>
    </row>
    <row r="110" spans="1:11" s="14" customFormat="1" ht="42" customHeight="1" x14ac:dyDescent="0.2">
      <c r="A110" s="826"/>
      <c r="B110" s="1185" t="s">
        <v>2088</v>
      </c>
      <c r="C110" s="1186"/>
      <c r="D110" s="1176" t="s">
        <v>378</v>
      </c>
      <c r="E110" s="1136" t="s">
        <v>225</v>
      </c>
      <c r="F110" s="1020" t="s">
        <v>2089</v>
      </c>
      <c r="G110" s="821"/>
      <c r="H110" s="917"/>
      <c r="I110" s="417"/>
    </row>
    <row r="111" spans="1:11" s="14" customFormat="1" ht="18" customHeight="1" x14ac:dyDescent="0.2">
      <c r="A111" s="826"/>
      <c r="B111" s="1023" t="s">
        <v>380</v>
      </c>
      <c r="C111" s="1023" t="s">
        <v>381</v>
      </c>
      <c r="D111" s="1177"/>
      <c r="E111" s="1029" t="s">
        <v>165</v>
      </c>
      <c r="F111" s="1029" t="s">
        <v>171</v>
      </c>
      <c r="G111" s="821"/>
      <c r="H111" s="1049" t="s">
        <v>382</v>
      </c>
      <c r="I111" s="1067" t="s">
        <v>383</v>
      </c>
    </row>
    <row r="112" spans="1:11" s="14" customFormat="1" ht="28.15" hidden="1" customHeight="1" x14ac:dyDescent="0.2">
      <c r="A112" s="826" t="s">
        <v>2090</v>
      </c>
      <c r="B112" s="841" t="s">
        <v>2091</v>
      </c>
      <c r="C112" s="636" t="s">
        <v>2092</v>
      </c>
      <c r="D112" s="822">
        <v>45152</v>
      </c>
      <c r="E112" s="822"/>
      <c r="F112" s="822">
        <f t="shared" ref="F112:F117" si="66">D112+2</f>
        <v>45154</v>
      </c>
      <c r="G112" s="821"/>
      <c r="H112" s="897">
        <v>45150</v>
      </c>
      <c r="I112" s="634">
        <f t="shared" ref="I112:I115" si="67">WEEKNUM(H112)</f>
        <v>32</v>
      </c>
    </row>
    <row r="113" spans="1:9" s="14" customFormat="1" ht="28.15" hidden="1" customHeight="1" x14ac:dyDescent="0.2">
      <c r="A113" s="826"/>
      <c r="B113" s="841" t="s">
        <v>476</v>
      </c>
      <c r="C113" s="636" t="s">
        <v>2093</v>
      </c>
      <c r="D113" s="822">
        <v>45158</v>
      </c>
      <c r="E113" s="822"/>
      <c r="F113" s="822">
        <f t="shared" si="66"/>
        <v>45160</v>
      </c>
      <c r="G113" s="821"/>
      <c r="H113" s="897">
        <f>H112+7</f>
        <v>45157</v>
      </c>
      <c r="I113" s="634">
        <f t="shared" si="67"/>
        <v>33</v>
      </c>
    </row>
    <row r="114" spans="1:9" s="14" customFormat="1" ht="28.15" hidden="1" customHeight="1" x14ac:dyDescent="0.2">
      <c r="A114" s="826"/>
      <c r="B114" s="841" t="s">
        <v>779</v>
      </c>
      <c r="C114" s="636" t="s">
        <v>2094</v>
      </c>
      <c r="D114" s="822">
        <v>45165</v>
      </c>
      <c r="E114" s="822"/>
      <c r="F114" s="822">
        <f t="shared" si="66"/>
        <v>45167</v>
      </c>
      <c r="G114" s="821"/>
      <c r="H114" s="897">
        <f t="shared" ref="H114:I129" si="68">H113+7</f>
        <v>45164</v>
      </c>
      <c r="I114" s="634">
        <f t="shared" si="67"/>
        <v>34</v>
      </c>
    </row>
    <row r="115" spans="1:9" s="14" customFormat="1" ht="28.15" hidden="1" customHeight="1" x14ac:dyDescent="0.2">
      <c r="A115" s="826"/>
      <c r="B115" s="841" t="s">
        <v>1274</v>
      </c>
      <c r="C115" s="636" t="s">
        <v>2095</v>
      </c>
      <c r="D115" s="822">
        <v>45171</v>
      </c>
      <c r="E115" s="822"/>
      <c r="F115" s="822">
        <f t="shared" si="66"/>
        <v>45173</v>
      </c>
      <c r="G115" s="821"/>
      <c r="H115" s="897">
        <f t="shared" si="68"/>
        <v>45171</v>
      </c>
      <c r="I115" s="634">
        <f t="shared" si="67"/>
        <v>35</v>
      </c>
    </row>
    <row r="116" spans="1:9" s="14" customFormat="1" ht="28.15" hidden="1" customHeight="1" x14ac:dyDescent="0.2">
      <c r="A116" s="826" t="s">
        <v>2096</v>
      </c>
      <c r="B116" s="841" t="s">
        <v>1966</v>
      </c>
      <c r="C116" s="636" t="s">
        <v>2097</v>
      </c>
      <c r="D116" s="822">
        <v>45177</v>
      </c>
      <c r="E116" s="822"/>
      <c r="F116" s="823">
        <f t="shared" si="66"/>
        <v>45179</v>
      </c>
      <c r="G116" s="821"/>
      <c r="H116" s="897">
        <f t="shared" si="68"/>
        <v>45178</v>
      </c>
      <c r="I116" s="634">
        <f>WEEKNUM(H116)</f>
        <v>36</v>
      </c>
    </row>
    <row r="117" spans="1:9" s="14" customFormat="1" ht="23.45" hidden="1" customHeight="1" x14ac:dyDescent="0.2">
      <c r="A117" s="826"/>
      <c r="B117" s="841" t="s">
        <v>1269</v>
      </c>
      <c r="C117" s="636" t="s">
        <v>2098</v>
      </c>
      <c r="D117" s="822">
        <v>45185</v>
      </c>
      <c r="E117" s="822"/>
      <c r="F117" s="822">
        <f t="shared" si="66"/>
        <v>45187</v>
      </c>
      <c r="G117" s="821"/>
      <c r="H117" s="897">
        <f t="shared" si="68"/>
        <v>45185</v>
      </c>
      <c r="I117" s="634">
        <f t="shared" ref="I117:I118" si="69">WEEKNUM(H117)</f>
        <v>37</v>
      </c>
    </row>
    <row r="118" spans="1:9" s="14" customFormat="1" ht="71.25" hidden="1" customHeight="1" x14ac:dyDescent="0.2">
      <c r="A118" s="826"/>
      <c r="B118" s="632" t="s">
        <v>728</v>
      </c>
      <c r="C118" s="634" t="s">
        <v>2099</v>
      </c>
      <c r="D118" s="634" t="s">
        <v>1407</v>
      </c>
      <c r="E118" s="634"/>
      <c r="F118" s="786" t="s">
        <v>2030</v>
      </c>
      <c r="G118" s="881" t="s">
        <v>225</v>
      </c>
      <c r="H118" s="897">
        <f t="shared" si="68"/>
        <v>45192</v>
      </c>
      <c r="I118" s="634">
        <f t="shared" si="69"/>
        <v>38</v>
      </c>
    </row>
    <row r="119" spans="1:9" s="14" customFormat="1" ht="25.5" hidden="1" customHeight="1" x14ac:dyDescent="0.2">
      <c r="A119" s="826"/>
      <c r="B119" s="841"/>
      <c r="C119" s="822"/>
      <c r="D119" s="822" t="s">
        <v>1187</v>
      </c>
      <c r="E119" s="822"/>
      <c r="F119" s="636" t="s">
        <v>342</v>
      </c>
      <c r="G119" s="882" t="s">
        <v>174</v>
      </c>
      <c r="H119" s="897">
        <f t="shared" si="68"/>
        <v>45199</v>
      </c>
      <c r="I119" s="634">
        <f>WEEKNUM(H119)</f>
        <v>39</v>
      </c>
    </row>
    <row r="120" spans="1:9" s="14" customFormat="1" ht="20.25" hidden="1" customHeight="1" x14ac:dyDescent="0.2">
      <c r="A120" s="906"/>
      <c r="B120" s="841" t="s">
        <v>1688</v>
      </c>
      <c r="C120" s="822" t="s">
        <v>2100</v>
      </c>
      <c r="D120" s="822">
        <v>44892</v>
      </c>
      <c r="E120" s="822"/>
      <c r="F120" s="822">
        <f t="shared" ref="F120:F150" si="70">D120+1</f>
        <v>44893</v>
      </c>
      <c r="G120" s="883">
        <f t="shared" ref="G120:G150" si="71">D120+11</f>
        <v>44903</v>
      </c>
      <c r="H120" s="897">
        <f t="shared" si="68"/>
        <v>45206</v>
      </c>
      <c r="I120" s="634">
        <f t="shared" ref="I120:I121" si="72">WEEKNUM(H120)</f>
        <v>40</v>
      </c>
    </row>
    <row r="121" spans="1:9" s="14" customFormat="1" ht="24.95" hidden="1" customHeight="1" x14ac:dyDescent="0.2">
      <c r="A121" s="826" t="s">
        <v>2101</v>
      </c>
      <c r="B121" s="841" t="s">
        <v>2102</v>
      </c>
      <c r="C121" s="822" t="s">
        <v>2103</v>
      </c>
      <c r="D121" s="822">
        <v>44896</v>
      </c>
      <c r="E121" s="822"/>
      <c r="F121" s="822">
        <f t="shared" si="70"/>
        <v>44897</v>
      </c>
      <c r="G121" s="883">
        <f t="shared" si="71"/>
        <v>44907</v>
      </c>
      <c r="H121" s="897">
        <f t="shared" si="68"/>
        <v>45213</v>
      </c>
      <c r="I121" s="634">
        <f t="shared" si="72"/>
        <v>41</v>
      </c>
    </row>
    <row r="122" spans="1:9" s="14" customFormat="1" ht="24.95" hidden="1" customHeight="1" x14ac:dyDescent="0.2">
      <c r="A122" s="826"/>
      <c r="B122" s="841" t="s">
        <v>1756</v>
      </c>
      <c r="C122" s="822" t="s">
        <v>2104</v>
      </c>
      <c r="D122" s="822">
        <v>44904</v>
      </c>
      <c r="E122" s="822"/>
      <c r="F122" s="822">
        <f t="shared" si="70"/>
        <v>44905</v>
      </c>
      <c r="G122" s="883">
        <f t="shared" si="71"/>
        <v>44915</v>
      </c>
      <c r="H122" s="897">
        <f t="shared" si="68"/>
        <v>45220</v>
      </c>
      <c r="I122" s="634">
        <f>WEEKNUM(H122)</f>
        <v>42</v>
      </c>
    </row>
    <row r="123" spans="1:9" s="14" customFormat="1" ht="24.95" hidden="1" customHeight="1" x14ac:dyDescent="0.2">
      <c r="A123" s="826" t="s">
        <v>2105</v>
      </c>
      <c r="B123" s="841" t="s">
        <v>2106</v>
      </c>
      <c r="C123" s="822" t="s">
        <v>2107</v>
      </c>
      <c r="D123" s="822">
        <v>44910</v>
      </c>
      <c r="E123" s="822"/>
      <c r="F123" s="822">
        <f t="shared" si="70"/>
        <v>44911</v>
      </c>
      <c r="G123" s="883">
        <f t="shared" si="71"/>
        <v>44921</v>
      </c>
      <c r="H123" s="897">
        <f t="shared" si="68"/>
        <v>45227</v>
      </c>
      <c r="I123" s="634">
        <f t="shared" ref="I123:I124" si="73">WEEKNUM(H123)</f>
        <v>43</v>
      </c>
    </row>
    <row r="124" spans="1:9" s="14" customFormat="1" ht="24.95" hidden="1" customHeight="1" x14ac:dyDescent="0.2">
      <c r="A124" s="826"/>
      <c r="B124" s="841" t="s">
        <v>1300</v>
      </c>
      <c r="C124" s="822" t="s">
        <v>2108</v>
      </c>
      <c r="D124" s="822">
        <v>44917</v>
      </c>
      <c r="E124" s="822"/>
      <c r="F124" s="822">
        <f t="shared" si="70"/>
        <v>44918</v>
      </c>
      <c r="G124" s="883">
        <f t="shared" si="71"/>
        <v>44928</v>
      </c>
      <c r="H124" s="897">
        <f t="shared" si="68"/>
        <v>45234</v>
      </c>
      <c r="I124" s="634">
        <f t="shared" si="73"/>
        <v>44</v>
      </c>
    </row>
    <row r="125" spans="1:9" s="14" customFormat="1" ht="24.95" hidden="1" customHeight="1" x14ac:dyDescent="0.2">
      <c r="A125" s="826" t="s">
        <v>2109</v>
      </c>
      <c r="B125" s="841" t="s">
        <v>1649</v>
      </c>
      <c r="C125" s="822" t="s">
        <v>2110</v>
      </c>
      <c r="D125" s="822">
        <f t="shared" ref="D125:D127" si="74">D124+7</f>
        <v>44924</v>
      </c>
      <c r="E125" s="822"/>
      <c r="F125" s="822">
        <f t="shared" si="70"/>
        <v>44925</v>
      </c>
      <c r="G125" s="883">
        <f t="shared" si="71"/>
        <v>44935</v>
      </c>
      <c r="H125" s="897">
        <f t="shared" si="68"/>
        <v>45241</v>
      </c>
      <c r="I125" s="634">
        <f>WEEKNUM(H125)</f>
        <v>45</v>
      </c>
    </row>
    <row r="126" spans="1:9" s="14" customFormat="1" ht="24.95" hidden="1" customHeight="1" x14ac:dyDescent="0.2">
      <c r="A126" s="826"/>
      <c r="B126" s="841" t="s">
        <v>1688</v>
      </c>
      <c r="C126" s="822" t="s">
        <v>2111</v>
      </c>
      <c r="D126" s="822">
        <f t="shared" si="74"/>
        <v>44931</v>
      </c>
      <c r="E126" s="822"/>
      <c r="F126" s="822">
        <f t="shared" si="70"/>
        <v>44932</v>
      </c>
      <c r="G126" s="883">
        <f t="shared" si="71"/>
        <v>44942</v>
      </c>
      <c r="H126" s="897">
        <f t="shared" si="68"/>
        <v>45248</v>
      </c>
      <c r="I126" s="1165">
        <f t="shared" si="68"/>
        <v>52</v>
      </c>
    </row>
    <row r="127" spans="1:9" s="14" customFormat="1" ht="24.95" hidden="1" customHeight="1" x14ac:dyDescent="0.2">
      <c r="A127" s="826"/>
      <c r="B127" s="841" t="s">
        <v>2102</v>
      </c>
      <c r="C127" s="822" t="s">
        <v>2112</v>
      </c>
      <c r="D127" s="822">
        <f t="shared" si="74"/>
        <v>44938</v>
      </c>
      <c r="E127" s="822"/>
      <c r="F127" s="822">
        <f t="shared" si="70"/>
        <v>44939</v>
      </c>
      <c r="G127" s="884">
        <f t="shared" si="71"/>
        <v>44949</v>
      </c>
      <c r="H127" s="897">
        <f t="shared" si="68"/>
        <v>45255</v>
      </c>
      <c r="I127" s="1165">
        <f t="shared" si="68"/>
        <v>59</v>
      </c>
    </row>
    <row r="128" spans="1:9" s="14" customFormat="1" ht="24.95" hidden="1" customHeight="1" x14ac:dyDescent="0.2">
      <c r="A128" s="826"/>
      <c r="B128" s="841" t="s">
        <v>1756</v>
      </c>
      <c r="C128" s="822" t="s">
        <v>2113</v>
      </c>
      <c r="D128" s="822">
        <v>44946</v>
      </c>
      <c r="E128" s="822"/>
      <c r="F128" s="822">
        <f t="shared" si="70"/>
        <v>44947</v>
      </c>
      <c r="G128" s="884">
        <f t="shared" si="71"/>
        <v>44957</v>
      </c>
      <c r="H128" s="897">
        <f t="shared" si="68"/>
        <v>45262</v>
      </c>
      <c r="I128" s="1165">
        <f t="shared" si="68"/>
        <v>66</v>
      </c>
    </row>
    <row r="129" spans="1:9" s="14" customFormat="1" ht="24.95" hidden="1" customHeight="1" x14ac:dyDescent="0.2">
      <c r="A129" s="826" t="s">
        <v>2114</v>
      </c>
      <c r="B129" s="841" t="s">
        <v>1269</v>
      </c>
      <c r="C129" s="822" t="s">
        <v>2115</v>
      </c>
      <c r="D129" s="822">
        <v>44952</v>
      </c>
      <c r="E129" s="822"/>
      <c r="F129" s="822">
        <f t="shared" si="70"/>
        <v>44953</v>
      </c>
      <c r="G129" s="884">
        <f t="shared" si="71"/>
        <v>44963</v>
      </c>
      <c r="H129" s="897">
        <f t="shared" si="68"/>
        <v>45269</v>
      </c>
      <c r="I129" s="1165">
        <f t="shared" si="68"/>
        <v>73</v>
      </c>
    </row>
    <row r="130" spans="1:9" s="711" customFormat="1" ht="24.95" hidden="1" customHeight="1" x14ac:dyDescent="0.2">
      <c r="A130" s="907"/>
      <c r="B130" s="879" t="s">
        <v>1300</v>
      </c>
      <c r="C130" s="880" t="s">
        <v>2116</v>
      </c>
      <c r="D130" s="880">
        <v>44963</v>
      </c>
      <c r="E130" s="880"/>
      <c r="F130" s="880">
        <f t="shared" si="70"/>
        <v>44964</v>
      </c>
      <c r="G130" s="885">
        <f t="shared" si="71"/>
        <v>44974</v>
      </c>
      <c r="H130" s="897">
        <f t="shared" ref="H130:I145" si="75">H129+7</f>
        <v>45276</v>
      </c>
      <c r="I130" s="1166">
        <f t="shared" si="75"/>
        <v>80</v>
      </c>
    </row>
    <row r="131" spans="1:9" s="711" customFormat="1" ht="24.95" hidden="1" customHeight="1" x14ac:dyDescent="0.2">
      <c r="A131" s="907" t="s">
        <v>2117</v>
      </c>
      <c r="B131" s="879" t="s">
        <v>2118</v>
      </c>
      <c r="C131" s="880" t="s">
        <v>2119</v>
      </c>
      <c r="D131" s="880">
        <v>44968</v>
      </c>
      <c r="E131" s="880"/>
      <c r="F131" s="880">
        <f t="shared" si="70"/>
        <v>44969</v>
      </c>
      <c r="G131" s="885">
        <f t="shared" si="71"/>
        <v>44979</v>
      </c>
      <c r="H131" s="897">
        <f t="shared" si="75"/>
        <v>45283</v>
      </c>
      <c r="I131" s="1166">
        <f t="shared" si="75"/>
        <v>87</v>
      </c>
    </row>
    <row r="132" spans="1:9" s="711" customFormat="1" ht="24.95" hidden="1" customHeight="1" x14ac:dyDescent="0.2">
      <c r="A132" s="907"/>
      <c r="B132" s="879" t="s">
        <v>1688</v>
      </c>
      <c r="C132" s="880" t="s">
        <v>2120</v>
      </c>
      <c r="D132" s="880">
        <v>44973</v>
      </c>
      <c r="E132" s="880"/>
      <c r="F132" s="880">
        <f t="shared" si="70"/>
        <v>44974</v>
      </c>
      <c r="G132" s="885">
        <f t="shared" si="71"/>
        <v>44984</v>
      </c>
      <c r="H132" s="897">
        <f t="shared" si="75"/>
        <v>45290</v>
      </c>
      <c r="I132" s="1166">
        <f t="shared" si="75"/>
        <v>94</v>
      </c>
    </row>
    <row r="133" spans="1:9" s="711" customFormat="1" ht="24.95" hidden="1" customHeight="1" x14ac:dyDescent="0.2">
      <c r="A133" s="907" t="s">
        <v>2121</v>
      </c>
      <c r="B133" s="841" t="s">
        <v>2122</v>
      </c>
      <c r="C133" s="880" t="s">
        <v>2123</v>
      </c>
      <c r="D133" s="880">
        <f t="shared" ref="D133:D136" si="76">D132+7</f>
        <v>44980</v>
      </c>
      <c r="E133" s="880"/>
      <c r="F133" s="880">
        <f t="shared" si="70"/>
        <v>44981</v>
      </c>
      <c r="G133" s="885">
        <f t="shared" si="71"/>
        <v>44991</v>
      </c>
      <c r="H133" s="897">
        <f t="shared" si="75"/>
        <v>45297</v>
      </c>
      <c r="I133" s="1166">
        <f t="shared" si="75"/>
        <v>101</v>
      </c>
    </row>
    <row r="134" spans="1:9" s="14" customFormat="1" ht="24.95" hidden="1" customHeight="1" x14ac:dyDescent="0.2">
      <c r="A134" s="826" t="s">
        <v>2124</v>
      </c>
      <c r="B134" s="841" t="s">
        <v>1966</v>
      </c>
      <c r="C134" s="822" t="s">
        <v>2125</v>
      </c>
      <c r="D134" s="822">
        <f t="shared" si="76"/>
        <v>44987</v>
      </c>
      <c r="E134" s="822"/>
      <c r="F134" s="822">
        <f t="shared" si="70"/>
        <v>44988</v>
      </c>
      <c r="G134" s="883">
        <f t="shared" si="71"/>
        <v>44998</v>
      </c>
      <c r="H134" s="897">
        <f t="shared" si="75"/>
        <v>45304</v>
      </c>
      <c r="I134" s="1165">
        <f t="shared" si="75"/>
        <v>108</v>
      </c>
    </row>
    <row r="135" spans="1:9" s="14" customFormat="1" ht="24.95" hidden="1" customHeight="1" x14ac:dyDescent="0.2">
      <c r="A135" s="826" t="s">
        <v>2126</v>
      </c>
      <c r="B135" s="841" t="s">
        <v>1269</v>
      </c>
      <c r="C135" s="822" t="s">
        <v>2127</v>
      </c>
      <c r="D135" s="822">
        <f t="shared" si="76"/>
        <v>44994</v>
      </c>
      <c r="E135" s="822"/>
      <c r="F135" s="822">
        <f t="shared" si="70"/>
        <v>44995</v>
      </c>
      <c r="G135" s="883">
        <f t="shared" si="71"/>
        <v>45005</v>
      </c>
      <c r="H135" s="897">
        <f t="shared" si="75"/>
        <v>45311</v>
      </c>
      <c r="I135" s="1165">
        <f t="shared" si="75"/>
        <v>115</v>
      </c>
    </row>
    <row r="136" spans="1:9" s="14" customFormat="1" ht="20.25" hidden="1" customHeight="1" x14ac:dyDescent="0.2">
      <c r="A136" s="826"/>
      <c r="B136" s="841" t="s">
        <v>2128</v>
      </c>
      <c r="C136" s="822" t="s">
        <v>2129</v>
      </c>
      <c r="D136" s="822">
        <f t="shared" si="76"/>
        <v>45001</v>
      </c>
      <c r="E136" s="822"/>
      <c r="F136" s="822">
        <f t="shared" si="70"/>
        <v>45002</v>
      </c>
      <c r="G136" s="884">
        <f t="shared" si="71"/>
        <v>45012</v>
      </c>
      <c r="H136" s="897">
        <f t="shared" si="75"/>
        <v>45318</v>
      </c>
      <c r="I136" s="1165">
        <f t="shared" si="75"/>
        <v>122</v>
      </c>
    </row>
    <row r="137" spans="1:9" s="14" customFormat="1" ht="23.25" hidden="1" customHeight="1" x14ac:dyDescent="0.2">
      <c r="A137" s="826" t="s">
        <v>2130</v>
      </c>
      <c r="B137" s="841" t="s">
        <v>1688</v>
      </c>
      <c r="C137" s="822" t="s">
        <v>2131</v>
      </c>
      <c r="D137" s="822">
        <v>45008</v>
      </c>
      <c r="E137" s="822"/>
      <c r="F137" s="823">
        <f t="shared" si="70"/>
        <v>45009</v>
      </c>
      <c r="G137" s="883">
        <f t="shared" si="71"/>
        <v>45019</v>
      </c>
      <c r="H137" s="897">
        <f t="shared" si="75"/>
        <v>45325</v>
      </c>
      <c r="I137" s="1165">
        <f t="shared" si="75"/>
        <v>129</v>
      </c>
    </row>
    <row r="138" spans="1:9" s="14" customFormat="1" ht="42.6" hidden="1" customHeight="1" x14ac:dyDescent="0.2">
      <c r="A138" s="826" t="s">
        <v>2132</v>
      </c>
      <c r="B138" s="841" t="s">
        <v>1274</v>
      </c>
      <c r="C138" s="822" t="s">
        <v>2133</v>
      </c>
      <c r="D138" s="822">
        <f t="shared" ref="D138" si="77">D137+7</f>
        <v>45015</v>
      </c>
      <c r="E138" s="822"/>
      <c r="F138" s="822">
        <f t="shared" si="70"/>
        <v>45016</v>
      </c>
      <c r="G138" s="883">
        <f t="shared" si="71"/>
        <v>45026</v>
      </c>
      <c r="H138" s="897">
        <f t="shared" si="75"/>
        <v>45332</v>
      </c>
      <c r="I138" s="1165">
        <f t="shared" si="75"/>
        <v>136</v>
      </c>
    </row>
    <row r="139" spans="1:9" s="14" customFormat="1" ht="27" hidden="1" customHeight="1" x14ac:dyDescent="0.2">
      <c r="A139" s="826"/>
      <c r="B139" s="841" t="s">
        <v>2122</v>
      </c>
      <c r="C139" s="822" t="s">
        <v>2134</v>
      </c>
      <c r="D139" s="822">
        <v>45027</v>
      </c>
      <c r="E139" s="822"/>
      <c r="F139" s="822">
        <f t="shared" si="70"/>
        <v>45028</v>
      </c>
      <c r="G139" s="883">
        <f t="shared" si="71"/>
        <v>45038</v>
      </c>
      <c r="H139" s="897">
        <f t="shared" si="75"/>
        <v>45339</v>
      </c>
      <c r="I139" s="1165">
        <f t="shared" si="75"/>
        <v>143</v>
      </c>
    </row>
    <row r="140" spans="1:9" s="14" customFormat="1" ht="27" hidden="1" customHeight="1" x14ac:dyDescent="0.2">
      <c r="A140" s="826"/>
      <c r="B140" s="841" t="s">
        <v>1419</v>
      </c>
      <c r="C140" s="822" t="s">
        <v>2135</v>
      </c>
      <c r="D140" s="822">
        <v>45034</v>
      </c>
      <c r="E140" s="822"/>
      <c r="F140" s="822">
        <f t="shared" si="70"/>
        <v>45035</v>
      </c>
      <c r="G140" s="883">
        <f t="shared" si="71"/>
        <v>45045</v>
      </c>
      <c r="H140" s="897">
        <f t="shared" si="75"/>
        <v>45346</v>
      </c>
      <c r="I140" s="1165">
        <f t="shared" si="75"/>
        <v>150</v>
      </c>
    </row>
    <row r="141" spans="1:9" s="14" customFormat="1" ht="27" hidden="1" customHeight="1" x14ac:dyDescent="0.2">
      <c r="A141" s="826"/>
      <c r="B141" s="841" t="s">
        <v>1269</v>
      </c>
      <c r="C141" s="822" t="s">
        <v>2136</v>
      </c>
      <c r="D141" s="822">
        <v>45039</v>
      </c>
      <c r="E141" s="822"/>
      <c r="F141" s="822">
        <f t="shared" si="70"/>
        <v>45040</v>
      </c>
      <c r="G141" s="883">
        <f t="shared" si="71"/>
        <v>45050</v>
      </c>
      <c r="H141" s="897">
        <f t="shared" si="75"/>
        <v>45353</v>
      </c>
      <c r="I141" s="1165">
        <f t="shared" si="75"/>
        <v>157</v>
      </c>
    </row>
    <row r="142" spans="1:9" s="14" customFormat="1" ht="27" hidden="1" customHeight="1" x14ac:dyDescent="0.2">
      <c r="A142" s="826" t="s">
        <v>2137</v>
      </c>
      <c r="B142" s="850" t="s">
        <v>469</v>
      </c>
      <c r="C142" s="822" t="s">
        <v>2138</v>
      </c>
      <c r="D142" s="822">
        <v>45043</v>
      </c>
      <c r="E142" s="822"/>
      <c r="F142" s="822">
        <f t="shared" si="70"/>
        <v>45044</v>
      </c>
      <c r="G142" s="883">
        <f t="shared" si="71"/>
        <v>45054</v>
      </c>
      <c r="H142" s="897">
        <f t="shared" si="75"/>
        <v>45360</v>
      </c>
      <c r="I142" s="1165">
        <f t="shared" si="75"/>
        <v>164</v>
      </c>
    </row>
    <row r="143" spans="1:9" s="14" customFormat="1" ht="27" hidden="1" customHeight="1" x14ac:dyDescent="0.2">
      <c r="A143" s="826" t="s">
        <v>2139</v>
      </c>
      <c r="B143" s="841" t="s">
        <v>1688</v>
      </c>
      <c r="C143" s="822" t="s">
        <v>2140</v>
      </c>
      <c r="D143" s="822">
        <v>45059</v>
      </c>
      <c r="E143" s="822"/>
      <c r="F143" s="822">
        <f t="shared" si="70"/>
        <v>45060</v>
      </c>
      <c r="G143" s="883">
        <f t="shared" si="71"/>
        <v>45070</v>
      </c>
      <c r="H143" s="897">
        <f t="shared" si="75"/>
        <v>45367</v>
      </c>
      <c r="I143" s="1165">
        <f t="shared" si="75"/>
        <v>171</v>
      </c>
    </row>
    <row r="144" spans="1:9" s="14" customFormat="1" ht="27" hidden="1" customHeight="1" x14ac:dyDescent="0.2">
      <c r="A144" s="826" t="s">
        <v>2132</v>
      </c>
      <c r="B144" s="841" t="s">
        <v>1274</v>
      </c>
      <c r="C144" s="822" t="s">
        <v>2141</v>
      </c>
      <c r="D144" s="822">
        <v>45065</v>
      </c>
      <c r="E144" s="822"/>
      <c r="F144" s="822">
        <f t="shared" si="70"/>
        <v>45066</v>
      </c>
      <c r="G144" s="883">
        <f t="shared" si="71"/>
        <v>45076</v>
      </c>
      <c r="H144" s="897">
        <f t="shared" si="75"/>
        <v>45374</v>
      </c>
      <c r="I144" s="1165">
        <f t="shared" si="75"/>
        <v>178</v>
      </c>
    </row>
    <row r="145" spans="1:9" s="14" customFormat="1" ht="27" hidden="1" customHeight="1" x14ac:dyDescent="0.2">
      <c r="A145" s="826"/>
      <c r="B145" s="841" t="s">
        <v>2122</v>
      </c>
      <c r="C145" s="822" t="s">
        <v>2142</v>
      </c>
      <c r="D145" s="822">
        <v>45066</v>
      </c>
      <c r="E145" s="822"/>
      <c r="F145" s="822">
        <f t="shared" si="70"/>
        <v>45067</v>
      </c>
      <c r="G145" s="883">
        <f t="shared" si="71"/>
        <v>45077</v>
      </c>
      <c r="H145" s="897">
        <f t="shared" si="75"/>
        <v>45381</v>
      </c>
      <c r="I145" s="1165">
        <f t="shared" si="75"/>
        <v>185</v>
      </c>
    </row>
    <row r="146" spans="1:9" s="14" customFormat="1" ht="27" hidden="1" customHeight="1" x14ac:dyDescent="0.2">
      <c r="A146" s="826"/>
      <c r="B146" s="841" t="s">
        <v>1419</v>
      </c>
      <c r="C146" s="822" t="s">
        <v>2143</v>
      </c>
      <c r="D146" s="822">
        <v>45075</v>
      </c>
      <c r="E146" s="822"/>
      <c r="F146" s="822">
        <f t="shared" si="70"/>
        <v>45076</v>
      </c>
      <c r="G146" s="883">
        <f t="shared" si="71"/>
        <v>45086</v>
      </c>
      <c r="H146" s="897">
        <f t="shared" ref="H146:I161" si="78">H145+7</f>
        <v>45388</v>
      </c>
      <c r="I146" s="1165">
        <f t="shared" si="78"/>
        <v>192</v>
      </c>
    </row>
    <row r="147" spans="1:9" s="14" customFormat="1" ht="27" hidden="1" customHeight="1" x14ac:dyDescent="0.2">
      <c r="A147" s="826"/>
      <c r="B147" s="841" t="s">
        <v>1269</v>
      </c>
      <c r="C147" s="822" t="s">
        <v>2144</v>
      </c>
      <c r="D147" s="822">
        <v>45081</v>
      </c>
      <c r="E147" s="822"/>
      <c r="F147" s="822">
        <f t="shared" si="70"/>
        <v>45082</v>
      </c>
      <c r="G147" s="883">
        <f t="shared" si="71"/>
        <v>45092</v>
      </c>
      <c r="H147" s="897">
        <f t="shared" si="78"/>
        <v>45395</v>
      </c>
      <c r="I147" s="1165">
        <f t="shared" si="78"/>
        <v>199</v>
      </c>
    </row>
    <row r="148" spans="1:9" s="14" customFormat="1" ht="27" hidden="1" customHeight="1" x14ac:dyDescent="0.2">
      <c r="A148" s="826" t="s">
        <v>2145</v>
      </c>
      <c r="B148" s="841" t="s">
        <v>476</v>
      </c>
      <c r="C148" s="822" t="s">
        <v>2146</v>
      </c>
      <c r="D148" s="822">
        <v>45089</v>
      </c>
      <c r="E148" s="822"/>
      <c r="F148" s="822">
        <f t="shared" si="70"/>
        <v>45090</v>
      </c>
      <c r="G148" s="883">
        <f t="shared" si="71"/>
        <v>45100</v>
      </c>
      <c r="H148" s="897">
        <f t="shared" si="78"/>
        <v>45402</v>
      </c>
      <c r="I148" s="1165">
        <f t="shared" si="78"/>
        <v>206</v>
      </c>
    </row>
    <row r="149" spans="1:9" s="14" customFormat="1" ht="27" hidden="1" customHeight="1" x14ac:dyDescent="0.2">
      <c r="A149" s="826"/>
      <c r="B149" s="841" t="s">
        <v>1688</v>
      </c>
      <c r="C149" s="822" t="s">
        <v>2147</v>
      </c>
      <c r="D149" s="822">
        <v>45097</v>
      </c>
      <c r="E149" s="822"/>
      <c r="F149" s="822">
        <f t="shared" si="70"/>
        <v>45098</v>
      </c>
      <c r="G149" s="883">
        <f t="shared" si="71"/>
        <v>45108</v>
      </c>
      <c r="H149" s="897">
        <f t="shared" si="78"/>
        <v>45409</v>
      </c>
      <c r="I149" s="1165">
        <f t="shared" si="78"/>
        <v>213</v>
      </c>
    </row>
    <row r="150" spans="1:9" s="14" customFormat="1" ht="27" hidden="1" customHeight="1" x14ac:dyDescent="0.2">
      <c r="A150" s="826"/>
      <c r="B150" s="841" t="s">
        <v>1274</v>
      </c>
      <c r="C150" s="822" t="s">
        <v>2148</v>
      </c>
      <c r="D150" s="823">
        <f t="shared" ref="D150" si="79">D149+7</f>
        <v>45104</v>
      </c>
      <c r="E150" s="823"/>
      <c r="F150" s="823">
        <f t="shared" si="70"/>
        <v>45105</v>
      </c>
      <c r="G150" s="884">
        <f t="shared" si="71"/>
        <v>45115</v>
      </c>
      <c r="H150" s="897">
        <f t="shared" si="78"/>
        <v>45416</v>
      </c>
      <c r="I150" s="1165">
        <f t="shared" si="78"/>
        <v>220</v>
      </c>
    </row>
    <row r="151" spans="1:9" s="14" customFormat="1" ht="19.5" hidden="1" customHeight="1" x14ac:dyDescent="0.2">
      <c r="A151" s="826"/>
      <c r="B151" s="878"/>
      <c r="C151" s="821"/>
      <c r="D151" s="821"/>
      <c r="E151" s="821"/>
      <c r="F151" s="821"/>
      <c r="G151" s="821"/>
      <c r="H151" s="897">
        <f t="shared" si="78"/>
        <v>45423</v>
      </c>
      <c r="I151" s="1165"/>
    </row>
    <row r="152" spans="1:9" s="14" customFormat="1" ht="27" hidden="1" customHeight="1" x14ac:dyDescent="0.2">
      <c r="A152" s="826" t="s">
        <v>2149</v>
      </c>
      <c r="B152" s="841" t="s">
        <v>2091</v>
      </c>
      <c r="C152" s="636" t="s">
        <v>2150</v>
      </c>
      <c r="D152" s="822">
        <v>45191</v>
      </c>
      <c r="E152" s="822"/>
      <c r="F152" s="822">
        <f t="shared" ref="F152:F178" si="80">D152+2</f>
        <v>45193</v>
      </c>
      <c r="G152" s="821"/>
      <c r="H152" s="897">
        <f>H117+7</f>
        <v>45192</v>
      </c>
      <c r="I152" s="1165"/>
    </row>
    <row r="153" spans="1:9" s="14" customFormat="1" ht="27" hidden="1" customHeight="1" x14ac:dyDescent="0.2">
      <c r="A153" s="826" t="s">
        <v>2151</v>
      </c>
      <c r="B153" s="841" t="s">
        <v>779</v>
      </c>
      <c r="C153" s="636" t="s">
        <v>2152</v>
      </c>
      <c r="D153" s="822">
        <f t="shared" ref="D153:D170" si="81">D152+7</f>
        <v>45198</v>
      </c>
      <c r="E153" s="822"/>
      <c r="F153" s="822">
        <f t="shared" si="80"/>
        <v>45200</v>
      </c>
      <c r="G153" s="821"/>
      <c r="H153" s="897">
        <f t="shared" si="78"/>
        <v>45199</v>
      </c>
      <c r="I153" s="1165"/>
    </row>
    <row r="154" spans="1:9" s="14" customFormat="1" ht="27" hidden="1" customHeight="1" x14ac:dyDescent="0.2">
      <c r="A154" s="826" t="s">
        <v>2153</v>
      </c>
      <c r="B154" s="841" t="s">
        <v>1274</v>
      </c>
      <c r="C154" s="636" t="s">
        <v>2154</v>
      </c>
      <c r="D154" s="822">
        <f t="shared" si="81"/>
        <v>45205</v>
      </c>
      <c r="E154" s="822"/>
      <c r="F154" s="822">
        <f t="shared" si="80"/>
        <v>45207</v>
      </c>
      <c r="G154" s="821"/>
      <c r="H154" s="897">
        <f t="shared" si="78"/>
        <v>45206</v>
      </c>
      <c r="I154" s="1165"/>
    </row>
    <row r="155" spans="1:9" s="14" customFormat="1" ht="27" hidden="1" customHeight="1" x14ac:dyDescent="0.2">
      <c r="A155" s="826" t="s">
        <v>2139</v>
      </c>
      <c r="B155" s="827" t="s">
        <v>1966</v>
      </c>
      <c r="C155" s="636" t="s">
        <v>2155</v>
      </c>
      <c r="D155" s="822">
        <v>45213</v>
      </c>
      <c r="E155" s="822"/>
      <c r="F155" s="822">
        <f t="shared" si="80"/>
        <v>45215</v>
      </c>
      <c r="G155" s="821"/>
      <c r="H155" s="897">
        <f t="shared" si="78"/>
        <v>45213</v>
      </c>
      <c r="I155" s="1165"/>
    </row>
    <row r="156" spans="1:9" s="14" customFormat="1" ht="27" hidden="1" customHeight="1" x14ac:dyDescent="0.2">
      <c r="A156" s="826" t="s">
        <v>2156</v>
      </c>
      <c r="B156" s="827" t="s">
        <v>2102</v>
      </c>
      <c r="C156" s="636" t="s">
        <v>2157</v>
      </c>
      <c r="D156" s="822">
        <v>45219</v>
      </c>
      <c r="E156" s="822"/>
      <c r="F156" s="822">
        <f t="shared" si="80"/>
        <v>45221</v>
      </c>
      <c r="G156" s="821"/>
      <c r="H156" s="897">
        <f t="shared" si="78"/>
        <v>45220</v>
      </c>
      <c r="I156" s="1165"/>
    </row>
    <row r="157" spans="1:9" s="14" customFormat="1" ht="27" hidden="1" customHeight="1" x14ac:dyDescent="0.2">
      <c r="A157" s="826"/>
      <c r="B157" s="841" t="s">
        <v>2091</v>
      </c>
      <c r="C157" s="636" t="s">
        <v>2158</v>
      </c>
      <c r="D157" s="822">
        <f t="shared" si="81"/>
        <v>45226</v>
      </c>
      <c r="E157" s="822"/>
      <c r="F157" s="822">
        <f t="shared" si="80"/>
        <v>45228</v>
      </c>
      <c r="G157" s="821"/>
      <c r="H157" s="897">
        <f t="shared" si="78"/>
        <v>45227</v>
      </c>
      <c r="I157" s="1165"/>
    </row>
    <row r="158" spans="1:9" s="14" customFormat="1" ht="27" hidden="1" customHeight="1" x14ac:dyDescent="0.2">
      <c r="A158" s="826"/>
      <c r="B158" s="827" t="s">
        <v>779</v>
      </c>
      <c r="C158" s="636" t="s">
        <v>2159</v>
      </c>
      <c r="D158" s="822">
        <f>D157+7</f>
        <v>45233</v>
      </c>
      <c r="E158" s="822"/>
      <c r="F158" s="822">
        <f t="shared" si="80"/>
        <v>45235</v>
      </c>
      <c r="G158" s="821"/>
      <c r="H158" s="897">
        <f>H157+7</f>
        <v>45234</v>
      </c>
      <c r="I158" s="1165"/>
    </row>
    <row r="159" spans="1:9" s="14" customFormat="1" ht="27" hidden="1" customHeight="1" x14ac:dyDescent="0.2">
      <c r="A159" s="826" t="s">
        <v>1975</v>
      </c>
      <c r="B159" s="841" t="s">
        <v>1612</v>
      </c>
      <c r="C159" s="636" t="s">
        <v>2160</v>
      </c>
      <c r="D159" s="822">
        <f t="shared" si="81"/>
        <v>45240</v>
      </c>
      <c r="E159" s="822"/>
      <c r="F159" s="822">
        <f t="shared" si="80"/>
        <v>45242</v>
      </c>
      <c r="G159" s="821"/>
      <c r="H159" s="897">
        <f t="shared" si="78"/>
        <v>45241</v>
      </c>
      <c r="I159" s="1165"/>
    </row>
    <row r="160" spans="1:9" s="14" customFormat="1" ht="27" hidden="1" customHeight="1" x14ac:dyDescent="0.2">
      <c r="A160" s="826" t="s">
        <v>2161</v>
      </c>
      <c r="B160" s="827" t="s">
        <v>1274</v>
      </c>
      <c r="C160" s="636" t="s">
        <v>2162</v>
      </c>
      <c r="D160" s="822">
        <f t="shared" si="81"/>
        <v>45247</v>
      </c>
      <c r="E160" s="822"/>
      <c r="F160" s="822">
        <f t="shared" si="80"/>
        <v>45249</v>
      </c>
      <c r="G160" s="821"/>
      <c r="H160" s="897">
        <f t="shared" si="78"/>
        <v>45248</v>
      </c>
      <c r="I160" s="1165"/>
    </row>
    <row r="161" spans="1:9" s="14" customFormat="1" ht="27" hidden="1" customHeight="1" x14ac:dyDescent="0.2">
      <c r="A161" s="826" t="s">
        <v>2163</v>
      </c>
      <c r="B161" s="827" t="s">
        <v>2102</v>
      </c>
      <c r="C161" s="636" t="s">
        <v>2164</v>
      </c>
      <c r="D161" s="822">
        <f t="shared" si="81"/>
        <v>45254</v>
      </c>
      <c r="E161" s="822"/>
      <c r="F161" s="822">
        <f t="shared" si="80"/>
        <v>45256</v>
      </c>
      <c r="G161" s="821"/>
      <c r="H161" s="897">
        <f t="shared" si="78"/>
        <v>45255</v>
      </c>
      <c r="I161" s="1165"/>
    </row>
    <row r="162" spans="1:9" s="14" customFormat="1" ht="27" hidden="1" customHeight="1" x14ac:dyDescent="0.2">
      <c r="A162" s="826"/>
      <c r="B162" s="841" t="s">
        <v>2091</v>
      </c>
      <c r="C162" s="636" t="s">
        <v>2165</v>
      </c>
      <c r="D162" s="822">
        <f t="shared" si="81"/>
        <v>45261</v>
      </c>
      <c r="E162" s="822"/>
      <c r="F162" s="822">
        <f t="shared" si="80"/>
        <v>45263</v>
      </c>
      <c r="G162" s="821"/>
      <c r="H162" s="897">
        <f t="shared" ref="H162:H170" si="82">H161+7</f>
        <v>45262</v>
      </c>
      <c r="I162" s="1165"/>
    </row>
    <row r="163" spans="1:9" s="14" customFormat="1" ht="27" hidden="1" customHeight="1" x14ac:dyDescent="0.2">
      <c r="A163" s="826" t="s">
        <v>2153</v>
      </c>
      <c r="B163" s="827" t="s">
        <v>1966</v>
      </c>
      <c r="C163" s="636" t="s">
        <v>2166</v>
      </c>
      <c r="D163" s="822">
        <v>45271</v>
      </c>
      <c r="E163" s="822"/>
      <c r="F163" s="822">
        <f t="shared" si="80"/>
        <v>45273</v>
      </c>
      <c r="G163" s="821"/>
      <c r="H163" s="897">
        <f t="shared" si="82"/>
        <v>45269</v>
      </c>
      <c r="I163" s="1165"/>
    </row>
    <row r="164" spans="1:9" s="14" customFormat="1" ht="27" hidden="1" customHeight="1" x14ac:dyDescent="0.2">
      <c r="A164" s="826"/>
      <c r="B164" s="827" t="s">
        <v>1612</v>
      </c>
      <c r="C164" s="636" t="s">
        <v>2167</v>
      </c>
      <c r="D164" s="822">
        <v>45276</v>
      </c>
      <c r="E164" s="822"/>
      <c r="F164" s="822">
        <f t="shared" si="80"/>
        <v>45278</v>
      </c>
      <c r="G164" s="821"/>
      <c r="H164" s="897">
        <f t="shared" si="82"/>
        <v>45276</v>
      </c>
      <c r="I164" s="1165"/>
    </row>
    <row r="165" spans="1:9" s="14" customFormat="1" ht="27" hidden="1" customHeight="1" x14ac:dyDescent="0.2">
      <c r="A165" s="826" t="s">
        <v>2139</v>
      </c>
      <c r="B165" s="827" t="s">
        <v>779</v>
      </c>
      <c r="C165" s="636" t="s">
        <v>2168</v>
      </c>
      <c r="D165" s="822">
        <v>45284</v>
      </c>
      <c r="E165" s="822"/>
      <c r="F165" s="822">
        <f t="shared" si="80"/>
        <v>45286</v>
      </c>
      <c r="G165" s="821"/>
      <c r="H165" s="897">
        <f t="shared" si="82"/>
        <v>45283</v>
      </c>
      <c r="I165" s="1165"/>
    </row>
    <row r="166" spans="1:9" s="14" customFormat="1" ht="27" hidden="1" customHeight="1" x14ac:dyDescent="0.2">
      <c r="A166" s="826" t="s">
        <v>2169</v>
      </c>
      <c r="B166" s="827" t="s">
        <v>1274</v>
      </c>
      <c r="C166" s="636" t="s">
        <v>2170</v>
      </c>
      <c r="D166" s="822">
        <v>45289</v>
      </c>
      <c r="E166" s="822"/>
      <c r="F166" s="822">
        <f t="shared" si="80"/>
        <v>45291</v>
      </c>
      <c r="G166" s="821"/>
      <c r="H166" s="897">
        <f t="shared" si="82"/>
        <v>45290</v>
      </c>
      <c r="I166" s="1165"/>
    </row>
    <row r="167" spans="1:9" s="14" customFormat="1" ht="27" hidden="1" customHeight="1" x14ac:dyDescent="0.2">
      <c r="A167" s="826" t="s">
        <v>1964</v>
      </c>
      <c r="B167" s="868" t="s">
        <v>1692</v>
      </c>
      <c r="C167" s="636" t="s">
        <v>1965</v>
      </c>
      <c r="D167" s="822">
        <v>44933</v>
      </c>
      <c r="E167" s="822"/>
      <c r="F167" s="822">
        <f t="shared" si="80"/>
        <v>44935</v>
      </c>
      <c r="G167" s="821"/>
      <c r="H167" s="897">
        <f t="shared" si="82"/>
        <v>45297</v>
      </c>
      <c r="I167" s="1165"/>
    </row>
    <row r="168" spans="1:9" s="14" customFormat="1" ht="27" hidden="1" customHeight="1" x14ac:dyDescent="0.2">
      <c r="A168" s="826"/>
      <c r="B168" s="841" t="s">
        <v>1966</v>
      </c>
      <c r="C168" s="636" t="s">
        <v>1967</v>
      </c>
      <c r="D168" s="822">
        <v>44938</v>
      </c>
      <c r="E168" s="822"/>
      <c r="F168" s="822">
        <f t="shared" si="80"/>
        <v>44940</v>
      </c>
      <c r="G168" s="821"/>
      <c r="H168" s="897">
        <f t="shared" si="82"/>
        <v>45304</v>
      </c>
      <c r="I168" s="1165"/>
    </row>
    <row r="169" spans="1:9" s="14" customFormat="1" ht="27" hidden="1" customHeight="1" x14ac:dyDescent="0.2">
      <c r="A169" s="826"/>
      <c r="B169" s="841" t="s">
        <v>1612</v>
      </c>
      <c r="C169" s="636" t="s">
        <v>1968</v>
      </c>
      <c r="D169" s="822">
        <f>D168+7</f>
        <v>44945</v>
      </c>
      <c r="E169" s="822"/>
      <c r="F169" s="822">
        <f t="shared" si="80"/>
        <v>44947</v>
      </c>
      <c r="G169" s="821"/>
      <c r="H169" s="897">
        <f t="shared" si="82"/>
        <v>45311</v>
      </c>
      <c r="I169" s="1165"/>
    </row>
    <row r="170" spans="1:9" s="14" customFormat="1" ht="27" hidden="1" customHeight="1" x14ac:dyDescent="0.2">
      <c r="A170" s="826"/>
      <c r="B170" s="827" t="s">
        <v>779</v>
      </c>
      <c r="C170" s="636" t="s">
        <v>1969</v>
      </c>
      <c r="D170" s="822">
        <f t="shared" si="81"/>
        <v>44952</v>
      </c>
      <c r="E170" s="822"/>
      <c r="F170" s="822">
        <f t="shared" si="80"/>
        <v>44954</v>
      </c>
      <c r="G170" s="821"/>
      <c r="H170" s="897">
        <f t="shared" si="82"/>
        <v>45318</v>
      </c>
      <c r="I170" s="1165"/>
    </row>
    <row r="171" spans="1:9" s="14" customFormat="1" ht="27" hidden="1" customHeight="1" x14ac:dyDescent="0.2">
      <c r="A171" s="826"/>
      <c r="B171" s="841" t="s">
        <v>1274</v>
      </c>
      <c r="C171" s="636" t="s">
        <v>1970</v>
      </c>
      <c r="D171" s="822">
        <v>45329</v>
      </c>
      <c r="E171" s="822"/>
      <c r="F171" s="822">
        <f t="shared" si="80"/>
        <v>45331</v>
      </c>
      <c r="G171" s="821"/>
      <c r="H171" s="897">
        <v>45325</v>
      </c>
      <c r="I171" s="1165"/>
    </row>
    <row r="172" spans="1:9" s="14" customFormat="1" ht="27" hidden="1" customHeight="1" x14ac:dyDescent="0.2">
      <c r="A172" s="826"/>
      <c r="B172" s="841" t="s">
        <v>1692</v>
      </c>
      <c r="C172" s="636" t="s">
        <v>1971</v>
      </c>
      <c r="D172" s="822">
        <v>45336</v>
      </c>
      <c r="E172" s="822"/>
      <c r="F172" s="822">
        <f t="shared" si="80"/>
        <v>45338</v>
      </c>
      <c r="G172" s="821"/>
      <c r="H172" s="897">
        <v>45332</v>
      </c>
      <c r="I172" s="1165"/>
    </row>
    <row r="173" spans="1:9" s="14" customFormat="1" ht="27" hidden="1" customHeight="1" x14ac:dyDescent="0.2">
      <c r="A173" s="826"/>
      <c r="B173" s="841" t="s">
        <v>1966</v>
      </c>
      <c r="C173" s="636" t="s">
        <v>1972</v>
      </c>
      <c r="D173" s="822">
        <v>45342</v>
      </c>
      <c r="E173" s="822"/>
      <c r="F173" s="822">
        <f t="shared" si="80"/>
        <v>45344</v>
      </c>
      <c r="G173" s="821"/>
      <c r="H173" s="897">
        <v>45339</v>
      </c>
      <c r="I173" s="1165"/>
    </row>
    <row r="174" spans="1:9" s="14" customFormat="1" ht="27" hidden="1" customHeight="1" x14ac:dyDescent="0.2">
      <c r="A174" s="826"/>
      <c r="B174" s="841" t="s">
        <v>1612</v>
      </c>
      <c r="C174" s="636" t="s">
        <v>1973</v>
      </c>
      <c r="D174" s="822">
        <v>45348</v>
      </c>
      <c r="E174" s="822"/>
      <c r="F174" s="822">
        <f t="shared" si="80"/>
        <v>45350</v>
      </c>
      <c r="G174" s="821"/>
      <c r="H174" s="897">
        <v>45346</v>
      </c>
      <c r="I174" s="1165"/>
    </row>
    <row r="175" spans="1:9" s="14" customFormat="1" ht="27" hidden="1" customHeight="1" x14ac:dyDescent="0.2">
      <c r="A175" s="826"/>
      <c r="B175" s="827" t="s">
        <v>779</v>
      </c>
      <c r="C175" s="636" t="s">
        <v>1974</v>
      </c>
      <c r="D175" s="822">
        <v>45359</v>
      </c>
      <c r="E175" s="822"/>
      <c r="F175" s="822">
        <f t="shared" si="80"/>
        <v>45361</v>
      </c>
      <c r="G175" s="821"/>
      <c r="H175" s="897">
        <v>45353</v>
      </c>
      <c r="I175" s="1165"/>
    </row>
    <row r="176" spans="1:9" s="14" customFormat="1" ht="27" hidden="1" customHeight="1" x14ac:dyDescent="0.2">
      <c r="A176" s="826" t="s">
        <v>1975</v>
      </c>
      <c r="B176" s="841" t="s">
        <v>1627</v>
      </c>
      <c r="C176" s="636" t="s">
        <v>1976</v>
      </c>
      <c r="D176" s="822">
        <v>45359</v>
      </c>
      <c r="E176" s="822"/>
      <c r="F176" s="822">
        <f t="shared" si="80"/>
        <v>45361</v>
      </c>
      <c r="G176" s="821"/>
      <c r="H176" s="897">
        <f>H175+7</f>
        <v>45360</v>
      </c>
      <c r="I176" s="1165"/>
    </row>
    <row r="177" spans="1:9" s="14" customFormat="1" ht="27" hidden="1" customHeight="1" x14ac:dyDescent="0.2">
      <c r="A177" s="826"/>
      <c r="B177" s="841" t="s">
        <v>1692</v>
      </c>
      <c r="C177" s="636" t="s">
        <v>1977</v>
      </c>
      <c r="D177" s="822">
        <v>45370</v>
      </c>
      <c r="E177" s="822"/>
      <c r="F177" s="822">
        <f t="shared" si="80"/>
        <v>45372</v>
      </c>
      <c r="G177" s="821"/>
      <c r="H177" s="897">
        <f t="shared" ref="H177:H199" si="83">H176+7</f>
        <v>45367</v>
      </c>
      <c r="I177" s="1165"/>
    </row>
    <row r="178" spans="1:9" s="14" customFormat="1" ht="27" hidden="1" customHeight="1" x14ac:dyDescent="0.2">
      <c r="A178" s="826"/>
      <c r="B178" s="969" t="s">
        <v>1966</v>
      </c>
      <c r="C178" s="968" t="s">
        <v>1978</v>
      </c>
      <c r="D178" s="822">
        <v>45378</v>
      </c>
      <c r="E178" s="822"/>
      <c r="F178" s="822">
        <f t="shared" si="80"/>
        <v>45380</v>
      </c>
      <c r="G178" s="821"/>
      <c r="H178" s="897">
        <f t="shared" si="83"/>
        <v>45374</v>
      </c>
      <c r="I178" s="1165"/>
    </row>
    <row r="179" spans="1:9" s="14" customFormat="1" ht="27" hidden="1" customHeight="1" x14ac:dyDescent="0.2">
      <c r="A179" s="826"/>
      <c r="B179" s="1043" t="s">
        <v>1612</v>
      </c>
      <c r="C179" s="1035" t="s">
        <v>1979</v>
      </c>
      <c r="D179" s="1033">
        <v>45389</v>
      </c>
      <c r="E179" s="1033"/>
      <c r="F179" s="916" t="s">
        <v>494</v>
      </c>
      <c r="G179" s="821"/>
      <c r="H179" s="777">
        <f t="shared" si="83"/>
        <v>45381</v>
      </c>
      <c r="I179" s="1165"/>
    </row>
    <row r="180" spans="1:9" s="14" customFormat="1" ht="27" hidden="1" customHeight="1" x14ac:dyDescent="0.2">
      <c r="A180" s="864" t="s">
        <v>779</v>
      </c>
      <c r="B180" s="987" t="s">
        <v>388</v>
      </c>
      <c r="C180" s="1018" t="s">
        <v>1980</v>
      </c>
      <c r="D180" s="886">
        <v>45394</v>
      </c>
      <c r="E180" s="886"/>
      <c r="F180" s="886">
        <f>D180+2</f>
        <v>45396</v>
      </c>
      <c r="G180" s="821"/>
      <c r="H180" s="777">
        <f t="shared" si="83"/>
        <v>45388</v>
      </c>
      <c r="I180" s="1165"/>
    </row>
    <row r="181" spans="1:9" s="14" customFormat="1" ht="27" hidden="1" customHeight="1" x14ac:dyDescent="0.2">
      <c r="A181" s="864" t="s">
        <v>1627</v>
      </c>
      <c r="B181" s="1043" t="s">
        <v>779</v>
      </c>
      <c r="C181" s="1035" t="s">
        <v>1981</v>
      </c>
      <c r="D181" s="1033">
        <v>45400</v>
      </c>
      <c r="E181" s="1033"/>
      <c r="F181" s="822">
        <f>D181+2</f>
        <v>45402</v>
      </c>
      <c r="G181" s="821"/>
      <c r="H181" s="777">
        <f t="shared" si="83"/>
        <v>45395</v>
      </c>
      <c r="I181" s="1165"/>
    </row>
    <row r="182" spans="1:9" s="14" customFormat="1" ht="27" hidden="1" customHeight="1" x14ac:dyDescent="0.2">
      <c r="A182" s="910" t="s">
        <v>1692</v>
      </c>
      <c r="B182" s="1043" t="s">
        <v>1627</v>
      </c>
      <c r="C182" s="1035" t="s">
        <v>1982</v>
      </c>
      <c r="D182" s="1033">
        <v>45405</v>
      </c>
      <c r="E182" s="1033"/>
      <c r="F182" s="822">
        <f>D182+2</f>
        <v>45407</v>
      </c>
      <c r="G182" s="821"/>
      <c r="H182" s="777">
        <f t="shared" si="83"/>
        <v>45402</v>
      </c>
      <c r="I182" s="1165"/>
    </row>
    <row r="183" spans="1:9" s="14" customFormat="1" ht="27" hidden="1" customHeight="1" x14ac:dyDescent="0.2">
      <c r="A183" s="910" t="s">
        <v>1966</v>
      </c>
      <c r="B183" s="1043" t="s">
        <v>1692</v>
      </c>
      <c r="C183" s="1035" t="s">
        <v>1983</v>
      </c>
      <c r="D183" s="1033">
        <v>45413</v>
      </c>
      <c r="E183" s="1033"/>
      <c r="F183" s="822">
        <f>D183+2</f>
        <v>45415</v>
      </c>
      <c r="G183" s="821"/>
      <c r="H183" s="777">
        <f t="shared" si="83"/>
        <v>45409</v>
      </c>
      <c r="I183" s="1165"/>
    </row>
    <row r="184" spans="1:9" s="14" customFormat="1" ht="20.100000000000001" hidden="1" customHeight="1" x14ac:dyDescent="0.2">
      <c r="A184" s="910" t="s">
        <v>1612</v>
      </c>
      <c r="B184" s="1043" t="s">
        <v>1966</v>
      </c>
      <c r="C184" s="1035" t="s">
        <v>1984</v>
      </c>
      <c r="D184" s="1033">
        <v>45421</v>
      </c>
      <c r="E184" s="1033"/>
      <c r="F184" s="822">
        <f>D184+2</f>
        <v>45423</v>
      </c>
      <c r="G184" s="821"/>
      <c r="H184" s="777">
        <f t="shared" si="83"/>
        <v>45416</v>
      </c>
      <c r="I184" s="1165"/>
    </row>
    <row r="185" spans="1:9" s="14" customFormat="1" ht="20.100000000000001" hidden="1" customHeight="1" x14ac:dyDescent="0.2">
      <c r="A185" s="910" t="s">
        <v>1985</v>
      </c>
      <c r="B185" s="1035" t="s">
        <v>1612</v>
      </c>
      <c r="C185" s="1035" t="s">
        <v>1986</v>
      </c>
      <c r="D185" s="1033">
        <v>45434</v>
      </c>
      <c r="E185" s="1033"/>
      <c r="F185" s="916" t="s">
        <v>494</v>
      </c>
      <c r="G185" s="821"/>
      <c r="H185" s="777">
        <f t="shared" si="83"/>
        <v>45423</v>
      </c>
      <c r="I185" s="1165"/>
    </row>
    <row r="186" spans="1:9" s="14" customFormat="1" ht="20.100000000000001" hidden="1" customHeight="1" x14ac:dyDescent="0.2">
      <c r="A186" s="864" t="s">
        <v>1987</v>
      </c>
      <c r="B186" s="1035" t="s">
        <v>1988</v>
      </c>
      <c r="C186" s="1035" t="s">
        <v>1989</v>
      </c>
      <c r="D186" s="1033">
        <v>45443</v>
      </c>
      <c r="E186" s="1033"/>
      <c r="F186" s="916" t="s">
        <v>494</v>
      </c>
      <c r="G186" s="821"/>
      <c r="H186" s="777">
        <f t="shared" si="83"/>
        <v>45430</v>
      </c>
      <c r="I186" s="1165"/>
    </row>
    <row r="187" spans="1:9" s="14" customFormat="1" ht="20.100000000000001" hidden="1" customHeight="1" x14ac:dyDescent="0.2">
      <c r="A187" s="864" t="s">
        <v>1990</v>
      </c>
      <c r="B187" s="1035" t="s">
        <v>1627</v>
      </c>
      <c r="C187" s="1035" t="s">
        <v>1991</v>
      </c>
      <c r="D187" s="1033">
        <v>45453</v>
      </c>
      <c r="E187" s="1033"/>
      <c r="F187" s="916" t="s">
        <v>494</v>
      </c>
      <c r="G187" s="821"/>
      <c r="H187" s="777">
        <f t="shared" si="83"/>
        <v>45437</v>
      </c>
      <c r="I187" s="1165"/>
    </row>
    <row r="188" spans="1:9" s="14" customFormat="1" ht="20.100000000000001" hidden="1" customHeight="1" x14ac:dyDescent="0.2">
      <c r="A188" s="910" t="s">
        <v>1692</v>
      </c>
      <c r="B188" s="916" t="s">
        <v>388</v>
      </c>
      <c r="C188" s="1035" t="s">
        <v>1992</v>
      </c>
      <c r="D188" s="886">
        <v>45443</v>
      </c>
      <c r="E188" s="886"/>
      <c r="F188" s="886">
        <f>D188+2</f>
        <v>45445</v>
      </c>
      <c r="G188" s="821"/>
      <c r="H188" s="777">
        <f t="shared" si="83"/>
        <v>45444</v>
      </c>
      <c r="I188" s="1165"/>
    </row>
    <row r="189" spans="1:9" s="14" customFormat="1" ht="20.100000000000001" hidden="1" customHeight="1" x14ac:dyDescent="0.2">
      <c r="A189" s="910" t="s">
        <v>1993</v>
      </c>
      <c r="B189" s="1035" t="s">
        <v>1692</v>
      </c>
      <c r="C189" s="1035" t="s">
        <v>1994</v>
      </c>
      <c r="D189" s="1033">
        <v>45458</v>
      </c>
      <c r="E189" s="1033"/>
      <c r="F189" s="916" t="s">
        <v>494</v>
      </c>
      <c r="G189" s="821"/>
      <c r="H189" s="777">
        <f t="shared" si="83"/>
        <v>45451</v>
      </c>
      <c r="I189" s="1165"/>
    </row>
    <row r="190" spans="1:9" s="14" customFormat="1" ht="20.100000000000001" hidden="1" customHeight="1" x14ac:dyDescent="0.2">
      <c r="A190" s="910" t="s">
        <v>1995</v>
      </c>
      <c r="B190" s="1035" t="s">
        <v>1996</v>
      </c>
      <c r="C190" s="1035" t="s">
        <v>1997</v>
      </c>
      <c r="D190" s="1033">
        <v>45468</v>
      </c>
      <c r="E190" s="1033"/>
      <c r="F190" s="916" t="s">
        <v>494</v>
      </c>
      <c r="G190" s="821"/>
      <c r="H190" s="777">
        <f t="shared" si="83"/>
        <v>45458</v>
      </c>
      <c r="I190" s="1165"/>
    </row>
    <row r="191" spans="1:9" s="14" customFormat="1" ht="20.100000000000001" hidden="1" customHeight="1" x14ac:dyDescent="0.2">
      <c r="A191" s="864" t="s">
        <v>1985</v>
      </c>
      <c r="B191" s="1035" t="s">
        <v>1612</v>
      </c>
      <c r="C191" s="1035" t="s">
        <v>1998</v>
      </c>
      <c r="D191" s="1033">
        <v>45476</v>
      </c>
      <c r="E191" s="1033"/>
      <c r="F191" s="916" t="s">
        <v>494</v>
      </c>
      <c r="G191" s="821"/>
      <c r="H191" s="777">
        <f t="shared" si="83"/>
        <v>45465</v>
      </c>
      <c r="I191" s="1165"/>
    </row>
    <row r="192" spans="1:9" s="14" customFormat="1" ht="20.100000000000001" hidden="1" customHeight="1" x14ac:dyDescent="0.2">
      <c r="A192" s="910" t="s">
        <v>1999</v>
      </c>
      <c r="B192" s="1035" t="s">
        <v>1988</v>
      </c>
      <c r="C192" s="1035" t="s">
        <v>2000</v>
      </c>
      <c r="D192" s="916" t="s">
        <v>494</v>
      </c>
      <c r="E192" s="916"/>
      <c r="F192" s="819" t="s">
        <v>494</v>
      </c>
      <c r="G192" s="821"/>
      <c r="H192" s="777">
        <f t="shared" si="83"/>
        <v>45472</v>
      </c>
      <c r="I192" s="1165"/>
    </row>
    <row r="193" spans="1:11" s="14" customFormat="1" ht="20.100000000000001" hidden="1" customHeight="1" x14ac:dyDescent="0.2">
      <c r="A193" s="910" t="s">
        <v>2001</v>
      </c>
      <c r="B193" s="1035" t="s">
        <v>1627</v>
      </c>
      <c r="C193" s="1035" t="s">
        <v>2002</v>
      </c>
      <c r="D193" s="916" t="s">
        <v>494</v>
      </c>
      <c r="E193" s="916"/>
      <c r="F193" s="819" t="s">
        <v>494</v>
      </c>
      <c r="G193" s="821"/>
      <c r="H193" s="777">
        <f t="shared" si="83"/>
        <v>45479</v>
      </c>
      <c r="I193" s="1165"/>
    </row>
    <row r="194" spans="1:11" s="14" customFormat="1" ht="20.100000000000001" hidden="1" customHeight="1" x14ac:dyDescent="0.2">
      <c r="A194" s="864" t="s">
        <v>2003</v>
      </c>
      <c r="B194" s="1035" t="s">
        <v>1692</v>
      </c>
      <c r="C194" s="1035" t="s">
        <v>2004</v>
      </c>
      <c r="D194" s="1033">
        <v>45500</v>
      </c>
      <c r="E194" s="1033"/>
      <c r="F194" s="916" t="s">
        <v>494</v>
      </c>
      <c r="G194" s="821"/>
      <c r="H194" s="777">
        <f t="shared" si="83"/>
        <v>45486</v>
      </c>
      <c r="I194" s="1165"/>
    </row>
    <row r="195" spans="1:11" s="14" customFormat="1" ht="20.100000000000001" hidden="1" customHeight="1" x14ac:dyDescent="0.2">
      <c r="A195" s="864" t="s">
        <v>2003</v>
      </c>
      <c r="B195" s="1035" t="s">
        <v>1996</v>
      </c>
      <c r="C195" s="1035" t="s">
        <v>2005</v>
      </c>
      <c r="D195" s="916" t="s">
        <v>494</v>
      </c>
      <c r="E195" s="916"/>
      <c r="F195" s="819" t="s">
        <v>494</v>
      </c>
      <c r="G195" s="821"/>
      <c r="H195" s="777">
        <f t="shared" si="83"/>
        <v>45493</v>
      </c>
      <c r="I195" s="1165"/>
    </row>
    <row r="196" spans="1:11" s="14" customFormat="1" ht="20.100000000000001" hidden="1" customHeight="1" x14ac:dyDescent="0.2">
      <c r="A196" s="864" t="s">
        <v>2003</v>
      </c>
      <c r="B196" s="1035" t="s">
        <v>1612</v>
      </c>
      <c r="C196" s="1035" t="s">
        <v>2006</v>
      </c>
      <c r="D196" s="1033">
        <v>45514</v>
      </c>
      <c r="E196" s="1033"/>
      <c r="F196" s="916" t="s">
        <v>494</v>
      </c>
      <c r="G196" s="821"/>
      <c r="H196" s="777">
        <f t="shared" si="83"/>
        <v>45500</v>
      </c>
      <c r="I196" s="1165"/>
    </row>
    <row r="197" spans="1:11" s="14" customFormat="1" ht="20.100000000000001" hidden="1" customHeight="1" x14ac:dyDescent="0.2">
      <c r="A197" s="864" t="s">
        <v>2003</v>
      </c>
      <c r="B197" s="1035" t="s">
        <v>1988</v>
      </c>
      <c r="C197" s="1035" t="s">
        <v>2007</v>
      </c>
      <c r="D197" s="1033">
        <v>45523</v>
      </c>
      <c r="E197" s="1033"/>
      <c r="F197" s="916" t="s">
        <v>494</v>
      </c>
      <c r="G197" s="821"/>
      <c r="H197" s="777">
        <f t="shared" si="83"/>
        <v>45507</v>
      </c>
      <c r="I197" s="1165"/>
    </row>
    <row r="198" spans="1:11" s="14" customFormat="1" ht="20.100000000000001" hidden="1" customHeight="1" x14ac:dyDescent="0.2">
      <c r="A198" s="864" t="s">
        <v>2003</v>
      </c>
      <c r="B198" s="1035" t="s">
        <v>1627</v>
      </c>
      <c r="C198" s="1035" t="s">
        <v>2008</v>
      </c>
      <c r="D198" s="1033">
        <v>45523</v>
      </c>
      <c r="E198" s="1033"/>
      <c r="F198" s="916" t="s">
        <v>494</v>
      </c>
      <c r="G198" s="821"/>
      <c r="H198" s="777">
        <f t="shared" si="83"/>
        <v>45514</v>
      </c>
      <c r="I198" s="1165"/>
    </row>
    <row r="199" spans="1:11" s="14" customFormat="1" ht="20.100000000000001" hidden="1" customHeight="1" x14ac:dyDescent="0.2">
      <c r="A199" s="910" t="s">
        <v>1692</v>
      </c>
      <c r="B199" s="1035" t="s">
        <v>1684</v>
      </c>
      <c r="C199" s="1035" t="s">
        <v>2009</v>
      </c>
      <c r="D199" s="916" t="s">
        <v>494</v>
      </c>
      <c r="E199" s="916"/>
      <c r="F199" s="886" t="e">
        <f>D199+2</f>
        <v>#VALUE!</v>
      </c>
      <c r="G199" s="821"/>
      <c r="H199" s="777">
        <f t="shared" si="83"/>
        <v>45521</v>
      </c>
      <c r="I199" s="1165"/>
    </row>
    <row r="200" spans="1:11" s="14" customFormat="1" ht="20.100000000000001" hidden="1" customHeight="1" x14ac:dyDescent="0.2">
      <c r="A200" s="910"/>
      <c r="B200" s="1114" t="s">
        <v>388</v>
      </c>
      <c r="C200" s="1035" t="s">
        <v>2171</v>
      </c>
      <c r="D200" s="886">
        <v>45541</v>
      </c>
      <c r="E200" s="886"/>
      <c r="F200" s="886">
        <f t="shared" ref="F200:F208" si="84">D200+8</f>
        <v>45549</v>
      </c>
      <c r="G200" s="821"/>
      <c r="H200" s="777">
        <v>45537</v>
      </c>
      <c r="I200" s="1165"/>
      <c r="J200" s="417"/>
      <c r="K200" s="155"/>
    </row>
    <row r="201" spans="1:11" s="14" customFormat="1" ht="20.100000000000001" hidden="1" customHeight="1" x14ac:dyDescent="0.2">
      <c r="A201" s="910"/>
      <c r="B201" s="1035" t="s">
        <v>1627</v>
      </c>
      <c r="C201" s="1035" t="s">
        <v>2172</v>
      </c>
      <c r="D201" s="1033">
        <v>45545</v>
      </c>
      <c r="E201" s="1033">
        <f>D201+2</f>
        <v>45547</v>
      </c>
      <c r="F201" s="822">
        <f t="shared" si="84"/>
        <v>45553</v>
      </c>
      <c r="G201" s="821"/>
      <c r="H201" s="777">
        <f>H200+7</f>
        <v>45544</v>
      </c>
      <c r="I201" s="1165"/>
      <c r="J201" s="417"/>
      <c r="K201" s="155"/>
    </row>
    <row r="202" spans="1:11" s="14" customFormat="1" ht="20.100000000000001" hidden="1" customHeight="1" x14ac:dyDescent="0.2">
      <c r="A202" s="910"/>
      <c r="B202" s="1114" t="s">
        <v>388</v>
      </c>
      <c r="C202" s="1035" t="s">
        <v>2173</v>
      </c>
      <c r="D202" s="886">
        <v>45551</v>
      </c>
      <c r="E202" s="886">
        <f>D202+3</f>
        <v>45554</v>
      </c>
      <c r="F202" s="886">
        <f t="shared" si="84"/>
        <v>45559</v>
      </c>
      <c r="G202" s="821"/>
      <c r="H202" s="777">
        <f t="shared" ref="H202:H205" si="85">H201+7</f>
        <v>45551</v>
      </c>
      <c r="I202" s="1165"/>
      <c r="J202" s="417"/>
      <c r="K202" s="155"/>
    </row>
    <row r="203" spans="1:11" s="14" customFormat="1" ht="20.100000000000001" hidden="1" customHeight="1" x14ac:dyDescent="0.2">
      <c r="A203" s="864"/>
      <c r="B203" s="1035" t="s">
        <v>1612</v>
      </c>
      <c r="C203" s="1035" t="s">
        <v>2174</v>
      </c>
      <c r="D203" s="1035">
        <v>45559</v>
      </c>
      <c r="E203" s="1033">
        <f>D203+3</f>
        <v>45562</v>
      </c>
      <c r="F203" s="822">
        <f t="shared" si="84"/>
        <v>45567</v>
      </c>
      <c r="G203" s="821"/>
      <c r="H203" s="777">
        <f t="shared" si="85"/>
        <v>45558</v>
      </c>
      <c r="I203" s="332">
        <f>WEEKNUM(H203)</f>
        <v>39</v>
      </c>
      <c r="J203" s="417"/>
      <c r="K203" s="155"/>
    </row>
    <row r="204" spans="1:11" s="14" customFormat="1" ht="20.100000000000001" hidden="1" customHeight="1" x14ac:dyDescent="0.2">
      <c r="A204" s="910" t="s">
        <v>2021</v>
      </c>
      <c r="B204" s="1114" t="s">
        <v>388</v>
      </c>
      <c r="C204" s="1035" t="s">
        <v>2175</v>
      </c>
      <c r="D204" s="820">
        <v>45565</v>
      </c>
      <c r="E204" s="886">
        <f t="shared" ref="E204:E208" si="86">D204+3</f>
        <v>45568</v>
      </c>
      <c r="F204" s="886">
        <f t="shared" si="84"/>
        <v>45573</v>
      </c>
      <c r="G204" s="821"/>
      <c r="H204" s="777">
        <f t="shared" si="85"/>
        <v>45565</v>
      </c>
      <c r="I204" s="332">
        <f t="shared" ref="I204:I212" si="87">WEEKNUM(H204)</f>
        <v>40</v>
      </c>
      <c r="J204" s="417"/>
      <c r="K204" s="155"/>
    </row>
    <row r="205" spans="1:11" s="14" customFormat="1" ht="20.100000000000001" hidden="1" customHeight="1" x14ac:dyDescent="0.2">
      <c r="A205" s="910"/>
      <c r="B205" s="1035" t="s">
        <v>1988</v>
      </c>
      <c r="C205" s="1035" t="s">
        <v>2176</v>
      </c>
      <c r="D205" s="916" t="s">
        <v>494</v>
      </c>
      <c r="E205" s="886" t="e">
        <f t="shared" si="86"/>
        <v>#VALUE!</v>
      </c>
      <c r="F205" s="886" t="e">
        <f t="shared" si="84"/>
        <v>#VALUE!</v>
      </c>
      <c r="G205" s="821"/>
      <c r="H205" s="777">
        <f t="shared" si="85"/>
        <v>45572</v>
      </c>
      <c r="I205" s="332">
        <f t="shared" si="87"/>
        <v>41</v>
      </c>
      <c r="J205" s="417"/>
      <c r="K205" s="155"/>
    </row>
    <row r="206" spans="1:11" s="14" customFormat="1" ht="20.100000000000001" hidden="1" customHeight="1" x14ac:dyDescent="0.2">
      <c r="A206" s="910"/>
      <c r="B206" s="1035" t="s">
        <v>2177</v>
      </c>
      <c r="C206" s="1035" t="s">
        <v>2178</v>
      </c>
      <c r="D206" s="1033">
        <v>45579</v>
      </c>
      <c r="E206" s="1033">
        <f t="shared" si="86"/>
        <v>45582</v>
      </c>
      <c r="F206" s="822">
        <f t="shared" si="84"/>
        <v>45587</v>
      </c>
      <c r="G206" s="821"/>
      <c r="H206" s="777">
        <f t="shared" ref="H206" si="88">H205+7</f>
        <v>45579</v>
      </c>
      <c r="I206" s="332">
        <f t="shared" si="87"/>
        <v>42</v>
      </c>
      <c r="J206" s="417"/>
      <c r="K206" s="155"/>
    </row>
    <row r="207" spans="1:11" s="14" customFormat="1" ht="20.100000000000001" customHeight="1" x14ac:dyDescent="0.2">
      <c r="A207" s="910" t="s">
        <v>1627</v>
      </c>
      <c r="B207" s="1035" t="s">
        <v>739</v>
      </c>
      <c r="C207" s="1035" t="s">
        <v>2179</v>
      </c>
      <c r="D207" s="1033">
        <v>45591</v>
      </c>
      <c r="E207" s="1033">
        <f t="shared" si="86"/>
        <v>45594</v>
      </c>
      <c r="F207" s="822">
        <f t="shared" si="84"/>
        <v>45599</v>
      </c>
      <c r="G207" s="821"/>
      <c r="H207" s="777">
        <f>H206+7</f>
        <v>45586</v>
      </c>
      <c r="I207" s="332">
        <f t="shared" si="87"/>
        <v>43</v>
      </c>
      <c r="J207" s="417"/>
      <c r="K207" s="155"/>
    </row>
    <row r="208" spans="1:11" s="14" customFormat="1" ht="20.100000000000001" customHeight="1" x14ac:dyDescent="0.2">
      <c r="A208" s="910"/>
      <c r="B208" s="1035" t="s">
        <v>2180</v>
      </c>
      <c r="C208" s="1035" t="s">
        <v>2181</v>
      </c>
      <c r="D208" s="1033">
        <v>45593</v>
      </c>
      <c r="E208" s="1033">
        <f t="shared" si="86"/>
        <v>45596</v>
      </c>
      <c r="F208" s="822">
        <f t="shared" si="84"/>
        <v>45601</v>
      </c>
      <c r="G208" s="821"/>
      <c r="H208" s="777">
        <f t="shared" ref="H208:H212" si="89">H207+7</f>
        <v>45593</v>
      </c>
      <c r="I208" s="332">
        <f t="shared" si="87"/>
        <v>44</v>
      </c>
      <c r="J208" s="417"/>
      <c r="K208" s="155"/>
    </row>
    <row r="209" spans="1:11" s="14" customFormat="1" ht="20.100000000000001" customHeight="1" x14ac:dyDescent="0.2">
      <c r="A209" s="910" t="s">
        <v>2021</v>
      </c>
      <c r="B209" s="1035" t="s">
        <v>1269</v>
      </c>
      <c r="C209" s="1035" t="s">
        <v>2182</v>
      </c>
      <c r="D209" s="1033">
        <v>45600</v>
      </c>
      <c r="E209" s="1033">
        <f t="shared" ref="E209:E212" si="90">D209+3</f>
        <v>45603</v>
      </c>
      <c r="F209" s="822">
        <f t="shared" ref="F209:F212" si="91">D209+8</f>
        <v>45608</v>
      </c>
      <c r="G209" s="821"/>
      <c r="H209" s="777">
        <f t="shared" si="89"/>
        <v>45600</v>
      </c>
      <c r="I209" s="332">
        <f t="shared" si="87"/>
        <v>45</v>
      </c>
      <c r="J209" s="417"/>
      <c r="K209" s="155"/>
    </row>
    <row r="210" spans="1:11" s="14" customFormat="1" ht="20.100000000000001" customHeight="1" x14ac:dyDescent="0.2">
      <c r="A210" s="910"/>
      <c r="B210" s="1035" t="s">
        <v>1612</v>
      </c>
      <c r="C210" s="1035" t="s">
        <v>2183</v>
      </c>
      <c r="D210" s="1033">
        <v>45607</v>
      </c>
      <c r="E210" s="1033">
        <f t="shared" si="90"/>
        <v>45610</v>
      </c>
      <c r="F210" s="822">
        <f t="shared" si="91"/>
        <v>45615</v>
      </c>
      <c r="G210" s="821"/>
      <c r="H210" s="777">
        <f t="shared" si="89"/>
        <v>45607</v>
      </c>
      <c r="I210" s="332">
        <f t="shared" si="87"/>
        <v>46</v>
      </c>
      <c r="J210" s="417"/>
      <c r="K210" s="155"/>
    </row>
    <row r="211" spans="1:11" s="14" customFormat="1" ht="20.100000000000001" customHeight="1" x14ac:dyDescent="0.2">
      <c r="A211" s="910" t="s">
        <v>2184</v>
      </c>
      <c r="B211" s="1114" t="s">
        <v>509</v>
      </c>
      <c r="C211" s="1035" t="s">
        <v>2185</v>
      </c>
      <c r="D211" s="1033">
        <v>45614</v>
      </c>
      <c r="E211" s="1033">
        <f t="shared" si="90"/>
        <v>45617</v>
      </c>
      <c r="F211" s="822">
        <f t="shared" si="91"/>
        <v>45622</v>
      </c>
      <c r="G211" s="821"/>
      <c r="H211" s="777">
        <f>H210+7</f>
        <v>45614</v>
      </c>
      <c r="I211" s="332">
        <f t="shared" si="87"/>
        <v>47</v>
      </c>
      <c r="J211" s="417"/>
      <c r="K211" s="155"/>
    </row>
    <row r="212" spans="1:11" s="14" customFormat="1" ht="20.100000000000001" customHeight="1" x14ac:dyDescent="0.2">
      <c r="A212" s="910"/>
      <c r="B212" s="1035" t="s">
        <v>1996</v>
      </c>
      <c r="C212" s="1035" t="s">
        <v>2186</v>
      </c>
      <c r="D212" s="1033">
        <v>45621</v>
      </c>
      <c r="E212" s="1033">
        <f t="shared" si="90"/>
        <v>45624</v>
      </c>
      <c r="F212" s="822">
        <f t="shared" si="91"/>
        <v>45629</v>
      </c>
      <c r="G212" s="821"/>
      <c r="H212" s="777">
        <f t="shared" si="89"/>
        <v>45621</v>
      </c>
      <c r="I212" s="332">
        <f t="shared" si="87"/>
        <v>48</v>
      </c>
      <c r="J212" s="417"/>
      <c r="K212" s="155"/>
    </row>
    <row r="213" spans="1:11" s="14" customFormat="1" ht="20.100000000000001" customHeight="1" x14ac:dyDescent="0.2">
      <c r="A213" s="826"/>
      <c r="B213" s="783"/>
      <c r="C213" s="783"/>
      <c r="D213" s="783"/>
      <c r="E213" s="821"/>
      <c r="F213" s="821"/>
      <c r="G213" s="821"/>
      <c r="H213" s="821"/>
      <c r="I213" s="821"/>
      <c r="J213" s="193"/>
      <c r="K213" s="783"/>
    </row>
    <row r="214" spans="1:11" s="14" customFormat="1" ht="15.75" x14ac:dyDescent="0.2">
      <c r="A214" s="905"/>
      <c r="B214" s="695" t="s">
        <v>829</v>
      </c>
      <c r="C214" s="696"/>
      <c r="D214" s="696"/>
      <c r="E214" s="696"/>
      <c r="F214" s="696"/>
      <c r="G214" s="696"/>
      <c r="H214" s="696"/>
      <c r="I214" s="417"/>
      <c r="J214" s="417"/>
      <c r="K214" s="155"/>
    </row>
    <row r="218" spans="1:11" ht="15" thickBot="1" x14ac:dyDescent="0.25"/>
    <row r="219" spans="1:11" s="147" customFormat="1" ht="18.75" customHeight="1" x14ac:dyDescent="0.2">
      <c r="B219" s="790"/>
      <c r="C219" s="791"/>
      <c r="D219" s="792"/>
      <c r="E219" s="793"/>
      <c r="F219" s="794"/>
      <c r="G219" s="795"/>
      <c r="H219" s="796"/>
    </row>
    <row r="220" spans="1:11" s="147" customFormat="1" ht="18.75" customHeight="1" x14ac:dyDescent="0.2">
      <c r="B220" s="797" t="s">
        <v>535</v>
      </c>
      <c r="C220" s="145"/>
      <c r="D220" s="147" t="s">
        <v>536</v>
      </c>
      <c r="G220" s="147" t="s">
        <v>537</v>
      </c>
      <c r="H220" s="798"/>
    </row>
    <row r="221" spans="1:11" s="147" customFormat="1" ht="18.75" customHeight="1" x14ac:dyDescent="0.2">
      <c r="B221" s="799" t="s">
        <v>538</v>
      </c>
      <c r="C221" s="800" t="s">
        <v>539</v>
      </c>
      <c r="D221" s="133" t="s">
        <v>540</v>
      </c>
      <c r="F221" s="800" t="s">
        <v>541</v>
      </c>
      <c r="G221" s="145" t="s">
        <v>542</v>
      </c>
      <c r="H221" s="801" t="s">
        <v>543</v>
      </c>
    </row>
    <row r="222" spans="1:11" s="147" customFormat="1" ht="18.75" customHeight="1" x14ac:dyDescent="0.2">
      <c r="B222" s="799" t="s">
        <v>544</v>
      </c>
      <c r="C222" s="800" t="s">
        <v>545</v>
      </c>
      <c r="D222" s="133" t="s">
        <v>546</v>
      </c>
      <c r="E222" s="148" t="s">
        <v>547</v>
      </c>
      <c r="F222" s="804" t="s">
        <v>548</v>
      </c>
      <c r="G222" s="145" t="s">
        <v>549</v>
      </c>
      <c r="H222" s="801" t="s">
        <v>550</v>
      </c>
    </row>
    <row r="223" spans="1:11" s="147" customFormat="1" ht="18.75" customHeight="1" x14ac:dyDescent="0.2">
      <c r="B223" s="802" t="s">
        <v>551</v>
      </c>
      <c r="C223" s="803" t="s">
        <v>552</v>
      </c>
      <c r="D223" s="133" t="s">
        <v>553</v>
      </c>
      <c r="E223" s="148" t="s">
        <v>554</v>
      </c>
      <c r="F223" s="804" t="s">
        <v>555</v>
      </c>
      <c r="G223" s="603" t="s">
        <v>556</v>
      </c>
      <c r="H223" s="805" t="s">
        <v>557</v>
      </c>
    </row>
    <row r="224" spans="1:11" s="147" customFormat="1" ht="18.75" customHeight="1" x14ac:dyDescent="0.2">
      <c r="B224" s="802" t="s">
        <v>558</v>
      </c>
      <c r="C224" s="803" t="s">
        <v>559</v>
      </c>
      <c r="D224" s="133" t="s">
        <v>560</v>
      </c>
      <c r="E224" s="148" t="s">
        <v>561</v>
      </c>
      <c r="F224" s="804" t="s">
        <v>562</v>
      </c>
      <c r="G224" s="603" t="s">
        <v>563</v>
      </c>
      <c r="H224" s="805" t="s">
        <v>564</v>
      </c>
    </row>
    <row r="225" spans="1:22" s="147" customFormat="1" ht="18.75" customHeight="1" x14ac:dyDescent="0.2">
      <c r="B225" s="802" t="s">
        <v>565</v>
      </c>
      <c r="C225" s="803" t="s">
        <v>566</v>
      </c>
      <c r="D225" s="133" t="s">
        <v>567</v>
      </c>
      <c r="E225" s="148" t="s">
        <v>568</v>
      </c>
      <c r="F225" s="804" t="s">
        <v>569</v>
      </c>
      <c r="G225" s="603" t="s">
        <v>570</v>
      </c>
      <c r="H225" s="805" t="s">
        <v>571</v>
      </c>
    </row>
    <row r="226" spans="1:22" s="147" customFormat="1" ht="18.75" customHeight="1" x14ac:dyDescent="0.2">
      <c r="B226" s="802" t="s">
        <v>572</v>
      </c>
      <c r="C226" s="803" t="s">
        <v>573</v>
      </c>
      <c r="D226" s="133" t="s">
        <v>574</v>
      </c>
      <c r="E226" s="148" t="s">
        <v>575</v>
      </c>
      <c r="F226" s="804" t="s">
        <v>576</v>
      </c>
      <c r="G226" s="603" t="s">
        <v>577</v>
      </c>
      <c r="H226" s="805" t="s">
        <v>578</v>
      </c>
    </row>
    <row r="227" spans="1:22" s="147" customFormat="1" ht="18.75" customHeight="1" x14ac:dyDescent="0.2">
      <c r="B227" s="802" t="s">
        <v>579</v>
      </c>
      <c r="C227" s="803" t="s">
        <v>580</v>
      </c>
      <c r="D227" s="133" t="s">
        <v>581</v>
      </c>
      <c r="E227" s="148" t="s">
        <v>582</v>
      </c>
      <c r="F227" s="758" t="s">
        <v>583</v>
      </c>
      <c r="G227" s="603" t="s">
        <v>584</v>
      </c>
      <c r="H227" s="806" t="s">
        <v>585</v>
      </c>
    </row>
    <row r="228" spans="1:22" ht="13.5" x14ac:dyDescent="0.2">
      <c r="B228" s="802" t="s">
        <v>586</v>
      </c>
      <c r="C228" s="803" t="s">
        <v>587</v>
      </c>
      <c r="D228" s="133"/>
      <c r="E228" s="145"/>
      <c r="F228" s="603"/>
      <c r="G228" s="147"/>
      <c r="H228" s="807"/>
    </row>
    <row r="229" spans="1:22" ht="15" thickBot="1" x14ac:dyDescent="0.25">
      <c r="B229" s="808"/>
      <c r="C229" s="809"/>
      <c r="D229" s="809"/>
      <c r="E229" s="810"/>
      <c r="F229" s="810"/>
      <c r="G229" s="810"/>
      <c r="H229" s="811"/>
    </row>
    <row r="235" spans="1:22" s="266" customFormat="1" ht="60" hidden="1" x14ac:dyDescent="0.2">
      <c r="A235" s="909"/>
      <c r="B235" s="373"/>
      <c r="C235" s="1"/>
      <c r="D235" s="404" t="s">
        <v>1407</v>
      </c>
      <c r="E235" s="119" t="s">
        <v>2187</v>
      </c>
      <c r="F235" s="119" t="s">
        <v>2188</v>
      </c>
      <c r="G235" s="374" t="s">
        <v>2189</v>
      </c>
      <c r="H235" s="119" t="s">
        <v>2190</v>
      </c>
      <c r="I235" s="119" t="s">
        <v>2191</v>
      </c>
      <c r="J235" s="119" t="s">
        <v>2192</v>
      </c>
      <c r="K235" s="119" t="s">
        <v>2193</v>
      </c>
      <c r="L235" s="374" t="s">
        <v>2194</v>
      </c>
      <c r="M235" s="374" t="s">
        <v>2195</v>
      </c>
      <c r="N235" s="119" t="s">
        <v>2196</v>
      </c>
      <c r="O235" s="119" t="s">
        <v>2197</v>
      </c>
      <c r="P235" s="119" t="s">
        <v>2198</v>
      </c>
      <c r="Q235" s="374" t="s">
        <v>2199</v>
      </c>
      <c r="R235" s="119" t="s">
        <v>2200</v>
      </c>
      <c r="S235" s="119" t="s">
        <v>2201</v>
      </c>
      <c r="T235" s="119" t="s">
        <v>2202</v>
      </c>
      <c r="U235" s="119" t="s">
        <v>2203</v>
      </c>
      <c r="V235" s="119" t="s">
        <v>2204</v>
      </c>
    </row>
    <row r="236" spans="1:22" s="266" customFormat="1" ht="20.100000000000001" hidden="1" customHeight="1" x14ac:dyDescent="0.2">
      <c r="A236" s="909"/>
      <c r="B236" s="1"/>
      <c r="C236" s="1" t="s">
        <v>2205</v>
      </c>
      <c r="D236" s="412"/>
      <c r="E236" s="412" t="s">
        <v>312</v>
      </c>
      <c r="F236" s="412" t="s">
        <v>157</v>
      </c>
      <c r="G236" s="375" t="s">
        <v>214</v>
      </c>
      <c r="H236" s="412" t="s">
        <v>174</v>
      </c>
      <c r="I236" s="404" t="s">
        <v>194</v>
      </c>
      <c r="J236" s="404" t="s">
        <v>2206</v>
      </c>
      <c r="K236" s="376" t="s">
        <v>2207</v>
      </c>
      <c r="L236" s="374" t="s">
        <v>2207</v>
      </c>
      <c r="M236" s="374" t="s">
        <v>2208</v>
      </c>
      <c r="N236" s="412" t="s">
        <v>260</v>
      </c>
      <c r="O236" s="412" t="s">
        <v>2209</v>
      </c>
      <c r="P236" s="412" t="s">
        <v>2209</v>
      </c>
      <c r="Q236" s="377" t="s">
        <v>2209</v>
      </c>
      <c r="R236" s="377" t="s">
        <v>2210</v>
      </c>
      <c r="S236" s="377" t="s">
        <v>2211</v>
      </c>
      <c r="T236" s="377" t="s">
        <v>2212</v>
      </c>
      <c r="U236" s="377" t="s">
        <v>2213</v>
      </c>
      <c r="V236" s="377" t="s">
        <v>2214</v>
      </c>
    </row>
    <row r="237" spans="1:22" s="266" customFormat="1" ht="20.100000000000001" hidden="1" customHeight="1" thickBot="1" x14ac:dyDescent="0.25">
      <c r="A237" s="909"/>
      <c r="B237" s="378" t="s">
        <v>380</v>
      </c>
      <c r="C237" s="378" t="s">
        <v>381</v>
      </c>
      <c r="D237" s="378" t="s">
        <v>1187</v>
      </c>
      <c r="E237" s="378" t="s">
        <v>1187</v>
      </c>
      <c r="F237" s="378" t="s">
        <v>1187</v>
      </c>
      <c r="G237" s="378" t="s">
        <v>1187</v>
      </c>
      <c r="H237" s="378" t="s">
        <v>1187</v>
      </c>
      <c r="I237" s="378" t="s">
        <v>1187</v>
      </c>
      <c r="J237" s="378" t="s">
        <v>1187</v>
      </c>
      <c r="K237" s="378" t="s">
        <v>1187</v>
      </c>
      <c r="L237" s="379" t="s">
        <v>1187</v>
      </c>
      <c r="M237" s="380" t="s">
        <v>1187</v>
      </c>
      <c r="N237" s="378" t="s">
        <v>1187</v>
      </c>
      <c r="O237" s="378" t="s">
        <v>1187</v>
      </c>
      <c r="P237" s="378" t="s">
        <v>1187</v>
      </c>
      <c r="Q237" s="380" t="s">
        <v>1187</v>
      </c>
      <c r="R237" s="380" t="s">
        <v>1187</v>
      </c>
      <c r="S237" s="380" t="s">
        <v>1187</v>
      </c>
      <c r="T237" s="380" t="s">
        <v>1187</v>
      </c>
      <c r="U237" s="380" t="s">
        <v>1187</v>
      </c>
      <c r="V237" s="380" t="s">
        <v>1187</v>
      </c>
    </row>
    <row r="238" spans="1:22" hidden="1" x14ac:dyDescent="0.2">
      <c r="B238" s="136" t="s">
        <v>2215</v>
      </c>
      <c r="C238" s="137" t="s">
        <v>2216</v>
      </c>
      <c r="D238" s="6">
        <v>44288</v>
      </c>
      <c r="E238" s="6">
        <f t="shared" ref="E238:E239" si="92">D238+4</f>
        <v>44292</v>
      </c>
      <c r="F238" s="6">
        <f t="shared" ref="F238:F239" si="93">D238+6</f>
        <v>44294</v>
      </c>
      <c r="G238" s="6">
        <f t="shared" ref="G238:G239" si="94">D238+10</f>
        <v>44298</v>
      </c>
      <c r="H238" s="6">
        <f t="shared" ref="H238:H239" si="95">D238+11</f>
        <v>44299</v>
      </c>
      <c r="I238" s="381">
        <f t="shared" ref="I238:I239" si="96">H238+15</f>
        <v>44314</v>
      </c>
      <c r="J238" s="6">
        <f t="shared" ref="J238:J239" si="97">D238+24</f>
        <v>44312</v>
      </c>
      <c r="K238" s="6">
        <f t="shared" ref="K238:K239" si="98">D238+21</f>
        <v>44309</v>
      </c>
      <c r="L238" s="6">
        <f t="shared" ref="L238:L239" si="99">D238+21</f>
        <v>44309</v>
      </c>
      <c r="M238" s="6">
        <f t="shared" ref="M238:M239" si="100">D238+38</f>
        <v>44326</v>
      </c>
      <c r="N238" s="6">
        <f t="shared" ref="N238:N239" si="101">D238+5</f>
        <v>44293</v>
      </c>
      <c r="O238" s="6">
        <f t="shared" ref="O238:O239" si="102">D238+21</f>
        <v>44309</v>
      </c>
      <c r="P238" s="6">
        <f t="shared" ref="P238:P239" si="103">D238+21</f>
        <v>44309</v>
      </c>
      <c r="Q238" s="6">
        <f t="shared" ref="Q238:Q239" si="104">D238+21</f>
        <v>44309</v>
      </c>
      <c r="R238" s="6">
        <f t="shared" ref="R238:R239" si="105">D238+20</f>
        <v>44308</v>
      </c>
      <c r="S238" s="6">
        <f t="shared" ref="S238:S239" si="106">D238+25</f>
        <v>44313</v>
      </c>
      <c r="T238" s="6">
        <f t="shared" ref="T238:T239" si="107">D238+22</f>
        <v>44310</v>
      </c>
      <c r="U238" s="6">
        <f t="shared" ref="U238:U239" si="108">D238+19</f>
        <v>44307</v>
      </c>
      <c r="V238" s="6">
        <f t="shared" ref="V238:V239" si="109">D238+18</f>
        <v>44306</v>
      </c>
    </row>
    <row r="239" spans="1:22" hidden="1" x14ac:dyDescent="0.2">
      <c r="A239" s="908" t="s">
        <v>2217</v>
      </c>
      <c r="B239" s="383" t="s">
        <v>509</v>
      </c>
      <c r="C239" s="137" t="s">
        <v>2218</v>
      </c>
      <c r="D239" s="6">
        <f t="shared" ref="D239:D245" si="110">D238+7</f>
        <v>44295</v>
      </c>
      <c r="E239" s="6">
        <f t="shared" si="92"/>
        <v>44299</v>
      </c>
      <c r="F239" s="6">
        <f t="shared" si="93"/>
        <v>44301</v>
      </c>
      <c r="G239" s="6">
        <f t="shared" si="94"/>
        <v>44305</v>
      </c>
      <c r="H239" s="6">
        <f t="shared" si="95"/>
        <v>44306</v>
      </c>
      <c r="I239" s="381">
        <f t="shared" si="96"/>
        <v>44321</v>
      </c>
      <c r="J239" s="6">
        <f t="shared" si="97"/>
        <v>44319</v>
      </c>
      <c r="K239" s="6">
        <f t="shared" si="98"/>
        <v>44316</v>
      </c>
      <c r="L239" s="6">
        <f t="shared" si="99"/>
        <v>44316</v>
      </c>
      <c r="M239" s="6">
        <f t="shared" si="100"/>
        <v>44333</v>
      </c>
      <c r="N239" s="6">
        <f t="shared" si="101"/>
        <v>44300</v>
      </c>
      <c r="O239" s="6">
        <f t="shared" si="102"/>
        <v>44316</v>
      </c>
      <c r="P239" s="6">
        <f t="shared" si="103"/>
        <v>44316</v>
      </c>
      <c r="Q239" s="6">
        <f t="shared" si="104"/>
        <v>44316</v>
      </c>
      <c r="R239" s="6">
        <f t="shared" si="105"/>
        <v>44315</v>
      </c>
      <c r="S239" s="6">
        <f t="shared" si="106"/>
        <v>44320</v>
      </c>
      <c r="T239" s="6">
        <f t="shared" si="107"/>
        <v>44317</v>
      </c>
      <c r="U239" s="6">
        <f t="shared" si="108"/>
        <v>44314</v>
      </c>
      <c r="V239" s="6">
        <f t="shared" si="109"/>
        <v>44313</v>
      </c>
    </row>
    <row r="240" spans="1:22" hidden="1" x14ac:dyDescent="0.2">
      <c r="A240" s="908" t="s">
        <v>2219</v>
      </c>
      <c r="B240" s="383" t="s">
        <v>509</v>
      </c>
      <c r="C240" s="137" t="s">
        <v>2220</v>
      </c>
      <c r="D240" s="6">
        <f t="shared" si="110"/>
        <v>44302</v>
      </c>
      <c r="E240" s="6">
        <f t="shared" ref="E240:E241" si="111">D240+4</f>
        <v>44306</v>
      </c>
      <c r="F240" s="6">
        <f t="shared" ref="F240:F241" si="112">D240+6</f>
        <v>44308</v>
      </c>
      <c r="G240" s="6">
        <f t="shared" ref="G240:G241" si="113">D240+10</f>
        <v>44312</v>
      </c>
      <c r="H240" s="6">
        <f t="shared" ref="H240:H241" si="114">D240+11</f>
        <v>44313</v>
      </c>
      <c r="I240" s="381">
        <f t="shared" ref="I240:I241" si="115">H240+15</f>
        <v>44328</v>
      </c>
      <c r="J240" s="6">
        <f t="shared" ref="J240:J241" si="116">D240+24</f>
        <v>44326</v>
      </c>
      <c r="K240" s="6">
        <f t="shared" ref="K240:K241" si="117">D240+21</f>
        <v>44323</v>
      </c>
      <c r="L240" s="6">
        <f t="shared" ref="L240:L241" si="118">D240+21</f>
        <v>44323</v>
      </c>
      <c r="M240" s="6">
        <f t="shared" ref="M240:M241" si="119">D240+38</f>
        <v>44340</v>
      </c>
      <c r="N240" s="6">
        <f t="shared" ref="N240:N241" si="120">D240+5</f>
        <v>44307</v>
      </c>
      <c r="O240" s="6">
        <f t="shared" ref="O240:O241" si="121">D240+21</f>
        <v>44323</v>
      </c>
      <c r="P240" s="6">
        <f t="shared" ref="P240:P241" si="122">D240+21</f>
        <v>44323</v>
      </c>
      <c r="Q240" s="6">
        <f t="shared" ref="Q240:Q241" si="123">D240+21</f>
        <v>44323</v>
      </c>
      <c r="R240" s="6">
        <f t="shared" ref="R240:R241" si="124">D240+20</f>
        <v>44322</v>
      </c>
      <c r="S240" s="6">
        <f t="shared" ref="S240:S241" si="125">D240+25</f>
        <v>44327</v>
      </c>
      <c r="T240" s="6">
        <f t="shared" ref="T240:T241" si="126">D240+22</f>
        <v>44324</v>
      </c>
      <c r="U240" s="6">
        <f t="shared" ref="U240:U241" si="127">D240+19</f>
        <v>44321</v>
      </c>
      <c r="V240" s="6">
        <f t="shared" ref="V240:V241" si="128">D240+18</f>
        <v>44320</v>
      </c>
    </row>
    <row r="241" spans="1:22" hidden="1" x14ac:dyDescent="0.2">
      <c r="A241" s="908" t="s">
        <v>2221</v>
      </c>
      <c r="B241" s="383" t="s">
        <v>509</v>
      </c>
      <c r="C241" s="137" t="s">
        <v>2222</v>
      </c>
      <c r="D241" s="6">
        <f t="shared" si="110"/>
        <v>44309</v>
      </c>
      <c r="E241" s="6">
        <f t="shared" si="111"/>
        <v>44313</v>
      </c>
      <c r="F241" s="6">
        <f t="shared" si="112"/>
        <v>44315</v>
      </c>
      <c r="G241" s="6">
        <f t="shared" si="113"/>
        <v>44319</v>
      </c>
      <c r="H241" s="6">
        <f t="shared" si="114"/>
        <v>44320</v>
      </c>
      <c r="I241" s="381">
        <f t="shared" si="115"/>
        <v>44335</v>
      </c>
      <c r="J241" s="6">
        <f t="shared" si="116"/>
        <v>44333</v>
      </c>
      <c r="K241" s="6">
        <f t="shared" si="117"/>
        <v>44330</v>
      </c>
      <c r="L241" s="6">
        <f t="shared" si="118"/>
        <v>44330</v>
      </c>
      <c r="M241" s="6">
        <f t="shared" si="119"/>
        <v>44347</v>
      </c>
      <c r="N241" s="6">
        <f t="shared" si="120"/>
        <v>44314</v>
      </c>
      <c r="O241" s="6">
        <f t="shared" si="121"/>
        <v>44330</v>
      </c>
      <c r="P241" s="6">
        <f t="shared" si="122"/>
        <v>44330</v>
      </c>
      <c r="Q241" s="6">
        <f t="shared" si="123"/>
        <v>44330</v>
      </c>
      <c r="R241" s="6">
        <f t="shared" si="124"/>
        <v>44329</v>
      </c>
      <c r="S241" s="6">
        <f t="shared" si="125"/>
        <v>44334</v>
      </c>
      <c r="T241" s="6">
        <f t="shared" si="126"/>
        <v>44331</v>
      </c>
      <c r="U241" s="6">
        <f t="shared" si="127"/>
        <v>44328</v>
      </c>
      <c r="V241" s="6">
        <f t="shared" si="128"/>
        <v>44327</v>
      </c>
    </row>
    <row r="242" spans="1:22" hidden="1" x14ac:dyDescent="0.2">
      <c r="A242" s="908"/>
      <c r="B242" s="383" t="s">
        <v>509</v>
      </c>
      <c r="C242" s="137" t="s">
        <v>2223</v>
      </c>
      <c r="D242" s="6">
        <f t="shared" si="110"/>
        <v>44316</v>
      </c>
      <c r="E242" s="6">
        <f t="shared" ref="E242" si="129">D242+4</f>
        <v>44320</v>
      </c>
      <c r="F242" s="6">
        <f t="shared" ref="F242" si="130">D242+6</f>
        <v>44322</v>
      </c>
      <c r="G242" s="6">
        <f t="shared" ref="G242" si="131">D242+10</f>
        <v>44326</v>
      </c>
      <c r="H242" s="6">
        <f t="shared" ref="H242" si="132">D242+11</f>
        <v>44327</v>
      </c>
      <c r="I242" s="381">
        <f t="shared" ref="I242" si="133">H242+15</f>
        <v>44342</v>
      </c>
      <c r="J242" s="6">
        <f t="shared" ref="J242" si="134">D242+24</f>
        <v>44340</v>
      </c>
      <c r="K242" s="6">
        <f t="shared" ref="K242" si="135">D242+21</f>
        <v>44337</v>
      </c>
      <c r="L242" s="6">
        <f t="shared" ref="L242" si="136">D242+21</f>
        <v>44337</v>
      </c>
      <c r="M242" s="6">
        <f t="shared" ref="M242" si="137">D242+38</f>
        <v>44354</v>
      </c>
      <c r="N242" s="6">
        <f t="shared" ref="N242" si="138">D242+5</f>
        <v>44321</v>
      </c>
      <c r="O242" s="6">
        <f t="shared" ref="O242" si="139">D242+21</f>
        <v>44337</v>
      </c>
      <c r="P242" s="6">
        <f t="shared" ref="P242" si="140">D242+21</f>
        <v>44337</v>
      </c>
      <c r="Q242" s="6">
        <f t="shared" ref="Q242" si="141">D242+21</f>
        <v>44337</v>
      </c>
      <c r="R242" s="6">
        <f t="shared" ref="R242" si="142">D242+20</f>
        <v>44336</v>
      </c>
      <c r="S242" s="6">
        <f t="shared" ref="S242" si="143">D242+25</f>
        <v>44341</v>
      </c>
      <c r="T242" s="6">
        <f t="shared" ref="T242" si="144">D242+22</f>
        <v>44338</v>
      </c>
      <c r="U242" s="6">
        <f t="shared" ref="U242" si="145">D242+19</f>
        <v>44335</v>
      </c>
      <c r="V242" s="6">
        <f t="shared" ref="V242" si="146">D242+18</f>
        <v>44334</v>
      </c>
    </row>
    <row r="243" spans="1:22" hidden="1" x14ac:dyDescent="0.2">
      <c r="A243" s="908"/>
      <c r="B243" s="385" t="s">
        <v>509</v>
      </c>
      <c r="C243" s="363" t="s">
        <v>2224</v>
      </c>
      <c r="D243" s="6">
        <f>D242+7</f>
        <v>44323</v>
      </c>
      <c r="E243" s="364">
        <f>D243+4</f>
        <v>44327</v>
      </c>
      <c r="F243" s="364">
        <f t="shared" ref="F243:F244" si="147">D243+6</f>
        <v>44329</v>
      </c>
      <c r="G243" s="364">
        <f t="shared" ref="G243:G244" si="148">D243+10</f>
        <v>44333</v>
      </c>
      <c r="H243" s="364">
        <f t="shared" ref="H243:H244" si="149">D243+11</f>
        <v>44334</v>
      </c>
      <c r="I243" s="382">
        <f t="shared" ref="I243:I244" si="150">H243+15</f>
        <v>44349</v>
      </c>
      <c r="J243" s="364">
        <f t="shared" ref="J243:J244" si="151">D243+24</f>
        <v>44347</v>
      </c>
      <c r="K243" s="364">
        <f t="shared" ref="K243:K244" si="152">D243+21</f>
        <v>44344</v>
      </c>
      <c r="L243" s="364">
        <f t="shared" ref="L243:L244" si="153">D243+21</f>
        <v>44344</v>
      </c>
      <c r="M243" s="364">
        <f t="shared" ref="M243:M244" si="154">D243+38</f>
        <v>44361</v>
      </c>
      <c r="N243" s="364">
        <f t="shared" ref="N243:N244" si="155">D243+5</f>
        <v>44328</v>
      </c>
      <c r="O243" s="364">
        <f t="shared" ref="O243:O244" si="156">D243+21</f>
        <v>44344</v>
      </c>
      <c r="P243" s="364">
        <f t="shared" ref="P243:P244" si="157">D243+21</f>
        <v>44344</v>
      </c>
      <c r="Q243" s="364">
        <f t="shared" ref="Q243:Q244" si="158">D243+21</f>
        <v>44344</v>
      </c>
      <c r="R243" s="364">
        <f t="shared" ref="R243:R244" si="159">D243+20</f>
        <v>44343</v>
      </c>
      <c r="S243" s="364">
        <f t="shared" ref="S243:S244" si="160">D243+25</f>
        <v>44348</v>
      </c>
      <c r="T243" s="364">
        <f t="shared" ref="T243:T244" si="161">D243+22</f>
        <v>44345</v>
      </c>
      <c r="U243" s="364">
        <f t="shared" ref="U243:U244" si="162">D243+19</f>
        <v>44342</v>
      </c>
      <c r="V243" s="364">
        <f t="shared" ref="V243:V244" si="163">D243+18</f>
        <v>44341</v>
      </c>
    </row>
    <row r="244" spans="1:22" hidden="1" x14ac:dyDescent="0.2">
      <c r="A244" s="908" t="s">
        <v>2225</v>
      </c>
      <c r="B244" s="385" t="s">
        <v>509</v>
      </c>
      <c r="C244" s="363" t="s">
        <v>2226</v>
      </c>
      <c r="D244" s="364">
        <f t="shared" si="110"/>
        <v>44330</v>
      </c>
      <c r="E244" s="364">
        <f t="shared" ref="E244" si="164">D244+4</f>
        <v>44334</v>
      </c>
      <c r="F244" s="364">
        <f t="shared" si="147"/>
        <v>44336</v>
      </c>
      <c r="G244" s="364">
        <f t="shared" si="148"/>
        <v>44340</v>
      </c>
      <c r="H244" s="364">
        <f t="shared" si="149"/>
        <v>44341</v>
      </c>
      <c r="I244" s="382">
        <f t="shared" si="150"/>
        <v>44356</v>
      </c>
      <c r="J244" s="364">
        <f t="shared" si="151"/>
        <v>44354</v>
      </c>
      <c r="K244" s="364">
        <f t="shared" si="152"/>
        <v>44351</v>
      </c>
      <c r="L244" s="364">
        <f t="shared" si="153"/>
        <v>44351</v>
      </c>
      <c r="M244" s="364">
        <f t="shared" si="154"/>
        <v>44368</v>
      </c>
      <c r="N244" s="364">
        <f t="shared" si="155"/>
        <v>44335</v>
      </c>
      <c r="O244" s="364">
        <f t="shared" si="156"/>
        <v>44351</v>
      </c>
      <c r="P244" s="364">
        <f t="shared" si="157"/>
        <v>44351</v>
      </c>
      <c r="Q244" s="364">
        <f t="shared" si="158"/>
        <v>44351</v>
      </c>
      <c r="R244" s="364">
        <f t="shared" si="159"/>
        <v>44350</v>
      </c>
      <c r="S244" s="364">
        <f t="shared" si="160"/>
        <v>44355</v>
      </c>
      <c r="T244" s="364">
        <f t="shared" si="161"/>
        <v>44352</v>
      </c>
      <c r="U244" s="364">
        <f t="shared" si="162"/>
        <v>44349</v>
      </c>
      <c r="V244" s="364">
        <f t="shared" si="163"/>
        <v>44348</v>
      </c>
    </row>
    <row r="245" spans="1:22" hidden="1" x14ac:dyDescent="0.2">
      <c r="A245" s="908"/>
      <c r="B245" s="385" t="s">
        <v>509</v>
      </c>
      <c r="C245" s="363" t="s">
        <v>2227</v>
      </c>
      <c r="D245" s="364">
        <f t="shared" si="110"/>
        <v>44337</v>
      </c>
      <c r="E245" s="364">
        <f t="shared" ref="E245" si="165">D245+4</f>
        <v>44341</v>
      </c>
      <c r="F245" s="364">
        <f t="shared" ref="F245" si="166">D245+6</f>
        <v>44343</v>
      </c>
      <c r="G245" s="364">
        <f t="shared" ref="G245" si="167">D245+10</f>
        <v>44347</v>
      </c>
      <c r="H245" s="364">
        <f t="shared" ref="H245" si="168">D245+11</f>
        <v>44348</v>
      </c>
      <c r="I245" s="382">
        <f t="shared" ref="I245" si="169">H245+15</f>
        <v>44363</v>
      </c>
      <c r="J245" s="364">
        <f t="shared" ref="J245" si="170">D245+24</f>
        <v>44361</v>
      </c>
      <c r="K245" s="364">
        <f t="shared" ref="K245" si="171">D245+21</f>
        <v>44358</v>
      </c>
      <c r="L245" s="364">
        <f t="shared" ref="L245" si="172">D245+21</f>
        <v>44358</v>
      </c>
      <c r="M245" s="364">
        <f t="shared" ref="M245" si="173">D245+38</f>
        <v>44375</v>
      </c>
      <c r="N245" s="364">
        <f t="shared" ref="N245" si="174">D245+5</f>
        <v>44342</v>
      </c>
      <c r="O245" s="364">
        <f t="shared" ref="O245" si="175">D245+21</f>
        <v>44358</v>
      </c>
      <c r="P245" s="364">
        <f t="shared" ref="P245" si="176">D245+21</f>
        <v>44358</v>
      </c>
      <c r="Q245" s="364">
        <f t="shared" ref="Q245" si="177">D245+21</f>
        <v>44358</v>
      </c>
      <c r="R245" s="364">
        <f t="shared" ref="R245" si="178">D245+20</f>
        <v>44357</v>
      </c>
      <c r="S245" s="364">
        <f t="shared" ref="S245" si="179">D245+25</f>
        <v>44362</v>
      </c>
      <c r="T245" s="364">
        <f t="shared" ref="T245" si="180">D245+22</f>
        <v>44359</v>
      </c>
      <c r="U245" s="364">
        <f t="shared" ref="U245" si="181">D245+19</f>
        <v>44356</v>
      </c>
      <c r="V245" s="364">
        <f t="shared" ref="V245" si="182">D245+18</f>
        <v>44355</v>
      </c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9">
    <mergeCell ref="B110:C110"/>
    <mergeCell ref="D110:D111"/>
    <mergeCell ref="B2:F2"/>
    <mergeCell ref="B4:F4"/>
    <mergeCell ref="E75:G75"/>
    <mergeCell ref="D58:D59"/>
    <mergeCell ref="D7:D8"/>
    <mergeCell ref="B7:C7"/>
    <mergeCell ref="B58:C58"/>
  </mergeCells>
  <phoneticPr fontId="81" type="noConversion"/>
  <hyperlinks>
    <hyperlink ref="H2" location="HOME!Print_Area" display="HOME" xr:uid="{E5292666-5DDE-429D-881E-16869C237E90}"/>
    <hyperlink ref="H221" r:id="rId14" xr:uid="{5D289E7E-DA55-4BA5-BA91-6B84EFD52717}"/>
    <hyperlink ref="C221" r:id="rId15" xr:uid="{B2883ED7-C572-403D-A3F3-CE0A762BF270}"/>
    <hyperlink ref="H226" r:id="rId16" xr:uid="{8D786494-20B4-4623-B534-0EB1D27324C7}"/>
    <hyperlink ref="H225" r:id="rId17" xr:uid="{191DBE43-25B9-450C-A1C0-B4DA37FCD2B0}"/>
    <hyperlink ref="C225" r:id="rId18" xr:uid="{F33417F4-2E5D-4633-A122-7760DB0CA06E}"/>
    <hyperlink ref="C226" r:id="rId19" xr:uid="{329E23E6-E77C-4FA9-BC4E-1F38B6B8B0FE}"/>
    <hyperlink ref="C223" r:id="rId20" xr:uid="{7791FA8F-D2C4-4D4C-8BFD-7B988EBCC5A0}"/>
    <hyperlink ref="C222" r:id="rId21" xr:uid="{046FFF66-0261-43FD-9DF7-44C60F575D93}"/>
    <hyperlink ref="C228" r:id="rId22" xr:uid="{DCE2CEFE-71E9-42B2-83DD-C0EBE86DE1FC}"/>
    <hyperlink ref="H224" r:id="rId23" xr:uid="{C915BC64-0534-4606-A45E-A79758D3FC28}"/>
    <hyperlink ref="H227" r:id="rId24" xr:uid="{9A21A76D-9225-4328-BB24-0246CF870C10}"/>
    <hyperlink ref="C224" r:id="rId25" xr:uid="{80400D4E-6067-4425-A298-F87B92B20B0D}"/>
    <hyperlink ref="F221" r:id="rId26" xr:uid="{29A4D473-F70B-46B8-9A52-66AC75362033}"/>
    <hyperlink ref="F226" r:id="rId27" xr:uid="{A6005059-9138-426E-B916-8ED1C7E7189C}"/>
    <hyperlink ref="F222" r:id="rId28" xr:uid="{38B2D4B6-559B-4FFD-B8D0-5E5DA46305A7}"/>
    <hyperlink ref="F223" r:id="rId29" xr:uid="{E383A133-4FB5-4DA0-845F-704FA073313D}"/>
    <hyperlink ref="F224" r:id="rId30" xr:uid="{902DF6BD-F6A2-4E8F-9CF1-3B42B87F8906}"/>
    <hyperlink ref="F225" r:id="rId31" xr:uid="{09F5CA67-3E01-49C8-B12C-F7728200B329}"/>
    <hyperlink ref="H222" r:id="rId32" xr:uid="{3292C067-3F7F-4A06-BA42-65412A33F82E}"/>
    <hyperlink ref="H223" r:id="rId33" xr:uid="{8FB797A2-DED0-425B-888B-57F65BA86D3B}"/>
    <hyperlink ref="F227" r:id="rId34" xr:uid="{04A711C5-ECF3-4111-878E-D8DB658D2D91}"/>
  </hyperlinks>
  <pageMargins left="0.7" right="0.7" top="0.75" bottom="0.75" header="0.3" footer="0.3"/>
  <pageSetup paperSize="9" scale="37" orientation="landscape" r:id="rId35"/>
  <headerFooter>
    <oddFooter>&amp;L_x000D_&amp;1#&amp;"Calibri"&amp;10&amp;K000000 Sensitivity: Public</oddFooter>
  </headerFooter>
  <ignoredErrors>
    <ignoredError sqref="E205:F205" evalError="1"/>
  </ignoredErrors>
  <legacyDrawing r:id="rId36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 x14ac:dyDescent="0.2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 x14ac:dyDescent="0.2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 x14ac:dyDescent="0.2">
      <c r="A2" s="312"/>
      <c r="B2" s="8" t="s">
        <v>1179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 x14ac:dyDescent="0.2">
      <c r="A3" s="312"/>
      <c r="B3" s="123"/>
      <c r="C3" s="122"/>
      <c r="D3" s="122"/>
      <c r="E3" s="122"/>
      <c r="F3" s="122"/>
      <c r="G3" s="122"/>
      <c r="H3" s="122"/>
      <c r="I3" s="621" t="s">
        <v>377</v>
      </c>
    </row>
    <row r="4" spans="1:13" s="146" customFormat="1" ht="18" customHeight="1" x14ac:dyDescent="0.2">
      <c r="A4" s="349"/>
      <c r="B4" s="476" t="s">
        <v>2379</v>
      </c>
      <c r="C4" s="453"/>
      <c r="D4" s="452"/>
      <c r="E4" s="452"/>
      <c r="F4" s="452"/>
      <c r="G4" s="155"/>
      <c r="H4" s="145"/>
      <c r="I4" s="409"/>
      <c r="J4" s="145"/>
      <c r="K4" s="145"/>
      <c r="L4" s="145"/>
      <c r="M4" s="145"/>
    </row>
    <row r="5" spans="1:13" s="146" customFormat="1" ht="18" customHeight="1" x14ac:dyDescent="0.2">
      <c r="A5" s="349"/>
      <c r="B5" s="454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 x14ac:dyDescent="0.2">
      <c r="A6" s="349"/>
      <c r="B6" s="395" t="s">
        <v>728</v>
      </c>
      <c r="C6" s="151" t="s">
        <v>2099</v>
      </c>
      <c r="D6" s="332" t="s">
        <v>1407</v>
      </c>
      <c r="E6" s="163" t="s">
        <v>2030</v>
      </c>
      <c r="F6" s="332" t="s">
        <v>310</v>
      </c>
      <c r="G6" s="451" t="s">
        <v>2380</v>
      </c>
      <c r="H6" s="447"/>
      <c r="I6" s="403"/>
      <c r="J6" s="169"/>
      <c r="K6" s="169"/>
      <c r="L6" s="403"/>
      <c r="M6" s="403"/>
    </row>
    <row r="7" spans="1:13" s="146" customFormat="1" ht="18" customHeight="1" x14ac:dyDescent="0.2">
      <c r="A7" s="349"/>
      <c r="B7" s="152" t="s">
        <v>380</v>
      </c>
      <c r="C7" s="152" t="s">
        <v>381</v>
      </c>
      <c r="D7" s="332"/>
      <c r="E7" s="332" t="s">
        <v>240</v>
      </c>
      <c r="F7" s="332" t="s">
        <v>312</v>
      </c>
      <c r="G7" s="217"/>
      <c r="H7" s="496"/>
      <c r="I7" s="170"/>
      <c r="J7" s="170"/>
      <c r="K7" s="169"/>
      <c r="L7" s="169"/>
      <c r="M7" s="169"/>
    </row>
    <row r="8" spans="1:13" s="146" customFormat="1" ht="18" hidden="1" customHeight="1" x14ac:dyDescent="0.2">
      <c r="A8" s="396"/>
      <c r="B8" s="360" t="s">
        <v>2381</v>
      </c>
      <c r="C8" s="357" t="s">
        <v>2382</v>
      </c>
      <c r="D8" s="357">
        <v>44490</v>
      </c>
      <c r="E8" s="442">
        <f t="shared" ref="E8:E13" si="0">D8+2</f>
        <v>44492</v>
      </c>
      <c r="F8" s="357">
        <f t="shared" ref="F8:F13" si="1">D8+4</f>
        <v>44494</v>
      </c>
      <c r="G8" s="428">
        <v>44491</v>
      </c>
      <c r="H8" s="450"/>
      <c r="I8" s="164"/>
      <c r="J8" s="155"/>
      <c r="K8" s="155"/>
      <c r="L8" s="155"/>
      <c r="M8" s="155"/>
    </row>
    <row r="9" spans="1:13" s="146" customFormat="1" ht="18" hidden="1" customHeight="1" x14ac:dyDescent="0.2">
      <c r="A9" s="396"/>
      <c r="B9" s="360" t="s">
        <v>2381</v>
      </c>
      <c r="C9" s="357" t="s">
        <v>2383</v>
      </c>
      <c r="D9" s="357">
        <f t="shared" ref="D9:D29" si="2">D8+7</f>
        <v>44497</v>
      </c>
      <c r="E9" s="442">
        <f t="shared" si="0"/>
        <v>44499</v>
      </c>
      <c r="F9" s="357">
        <f t="shared" si="1"/>
        <v>44501</v>
      </c>
      <c r="G9" s="428">
        <v>44498</v>
      </c>
      <c r="H9" s="450"/>
      <c r="I9" s="164"/>
      <c r="J9" s="155"/>
      <c r="K9" s="155"/>
      <c r="L9" s="155"/>
      <c r="M9" s="155"/>
    </row>
    <row r="10" spans="1:13" s="146" customFormat="1" ht="18" hidden="1" customHeight="1" x14ac:dyDescent="0.2">
      <c r="A10" s="396"/>
      <c r="B10" s="360" t="s">
        <v>2384</v>
      </c>
      <c r="C10" s="357" t="s">
        <v>2385</v>
      </c>
      <c r="D10" s="357">
        <v>44512</v>
      </c>
      <c r="E10" s="357">
        <f t="shared" ref="E10" si="3">D10+2</f>
        <v>44514</v>
      </c>
      <c r="F10" s="357">
        <f t="shared" ref="F10" si="4">D10+4</f>
        <v>44516</v>
      </c>
      <c r="G10" s="428">
        <v>44513</v>
      </c>
      <c r="H10" s="450"/>
      <c r="I10" s="164"/>
      <c r="J10" s="155"/>
      <c r="K10" s="155"/>
      <c r="L10" s="155"/>
      <c r="M10" s="155"/>
    </row>
    <row r="11" spans="1:13" s="146" customFormat="1" ht="18" hidden="1" customHeight="1" x14ac:dyDescent="0.2">
      <c r="A11" s="396"/>
      <c r="B11" s="360" t="s">
        <v>2381</v>
      </c>
      <c r="C11" s="357" t="s">
        <v>2386</v>
      </c>
      <c r="D11" s="357">
        <v>44518</v>
      </c>
      <c r="E11" s="357">
        <f t="shared" si="0"/>
        <v>44520</v>
      </c>
      <c r="F11" s="357">
        <f t="shared" si="1"/>
        <v>44522</v>
      </c>
      <c r="G11" s="428">
        <v>44519</v>
      </c>
      <c r="H11" s="450">
        <v>44523</v>
      </c>
      <c r="K11" s="145"/>
      <c r="L11" s="145"/>
      <c r="M11" s="145"/>
    </row>
    <row r="12" spans="1:13" s="146" customFormat="1" ht="18" hidden="1" customHeight="1" x14ac:dyDescent="0.2">
      <c r="A12" s="396"/>
      <c r="B12" s="360" t="s">
        <v>2387</v>
      </c>
      <c r="C12" s="357" t="s">
        <v>2388</v>
      </c>
      <c r="D12" s="357">
        <f t="shared" si="2"/>
        <v>44525</v>
      </c>
      <c r="E12" s="357">
        <f t="shared" si="0"/>
        <v>44527</v>
      </c>
      <c r="F12" s="357">
        <f t="shared" si="1"/>
        <v>44529</v>
      </c>
      <c r="G12" s="428">
        <v>44526</v>
      </c>
      <c r="H12" s="450">
        <v>44528</v>
      </c>
      <c r="K12" s="145"/>
      <c r="L12" s="145"/>
      <c r="M12" s="145"/>
    </row>
    <row r="13" spans="1:13" s="146" customFormat="1" ht="18" hidden="1" customHeight="1" x14ac:dyDescent="0.2">
      <c r="A13" s="396"/>
      <c r="B13" s="360" t="s">
        <v>388</v>
      </c>
      <c r="C13" s="442" t="s">
        <v>2389</v>
      </c>
      <c r="D13" s="442">
        <f t="shared" si="2"/>
        <v>44532</v>
      </c>
      <c r="E13" s="442">
        <f t="shared" si="0"/>
        <v>44534</v>
      </c>
      <c r="F13" s="442">
        <f t="shared" si="1"/>
        <v>44536</v>
      </c>
      <c r="G13" s="456">
        <v>44533</v>
      </c>
      <c r="H13" s="450"/>
      <c r="K13" s="145"/>
      <c r="L13" s="145"/>
      <c r="M13" s="145"/>
    </row>
    <row r="14" spans="1:13" s="146" customFormat="1" ht="18" hidden="1" customHeight="1" x14ac:dyDescent="0.2">
      <c r="A14" s="396"/>
      <c r="B14" s="360" t="s">
        <v>2387</v>
      </c>
      <c r="C14" s="357" t="s">
        <v>2390</v>
      </c>
      <c r="D14" s="357">
        <f t="shared" si="2"/>
        <v>44539</v>
      </c>
      <c r="E14" s="357">
        <f t="shared" ref="E14" si="5">D14+2</f>
        <v>44541</v>
      </c>
      <c r="F14" s="357">
        <f t="shared" ref="F14" si="6">D14+4</f>
        <v>44543</v>
      </c>
      <c r="G14" s="428">
        <v>44540</v>
      </c>
      <c r="H14" s="450"/>
      <c r="K14" s="145"/>
      <c r="L14" s="145"/>
      <c r="M14" s="145"/>
    </row>
    <row r="15" spans="1:13" s="146" customFormat="1" ht="18" hidden="1" customHeight="1" x14ac:dyDescent="0.2">
      <c r="A15" s="396"/>
      <c r="B15" s="360" t="s">
        <v>2387</v>
      </c>
      <c r="C15" s="357" t="s">
        <v>2391</v>
      </c>
      <c r="D15" s="357">
        <f t="shared" si="2"/>
        <v>44546</v>
      </c>
      <c r="E15" s="357">
        <f t="shared" ref="E15:E16" si="7">D15+2</f>
        <v>44548</v>
      </c>
      <c r="F15" s="357">
        <f t="shared" ref="F15:F16" si="8">D15+4</f>
        <v>44550</v>
      </c>
      <c r="G15" s="428">
        <v>44547</v>
      </c>
      <c r="H15" s="428"/>
      <c r="K15" s="145"/>
      <c r="L15" s="145"/>
      <c r="M15" s="145"/>
    </row>
    <row r="16" spans="1:13" s="146" customFormat="1" ht="18" hidden="1" customHeight="1" x14ac:dyDescent="0.2">
      <c r="A16" s="396"/>
      <c r="B16" s="360" t="s">
        <v>2387</v>
      </c>
      <c r="C16" s="357" t="s">
        <v>2392</v>
      </c>
      <c r="D16" s="357">
        <f t="shared" si="2"/>
        <v>44553</v>
      </c>
      <c r="E16" s="357">
        <f t="shared" si="7"/>
        <v>44555</v>
      </c>
      <c r="F16" s="357">
        <f t="shared" si="8"/>
        <v>44557</v>
      </c>
      <c r="G16" s="428">
        <v>44554</v>
      </c>
      <c r="H16" s="428"/>
      <c r="K16" s="145"/>
      <c r="L16" s="145"/>
      <c r="M16" s="145"/>
    </row>
    <row r="17" spans="1:13" s="146" customFormat="1" ht="18" hidden="1" customHeight="1" x14ac:dyDescent="0.2">
      <c r="A17" s="396"/>
      <c r="B17" s="502" t="s">
        <v>388</v>
      </c>
      <c r="C17" s="357" t="s">
        <v>2393</v>
      </c>
      <c r="D17" s="492">
        <f t="shared" si="2"/>
        <v>44560</v>
      </c>
      <c r="E17" s="492">
        <f t="shared" ref="E17" si="9">D17+2</f>
        <v>44562</v>
      </c>
      <c r="F17" s="492">
        <f t="shared" ref="F17" si="10">D17+4</f>
        <v>44564</v>
      </c>
      <c r="G17" s="428">
        <v>44561</v>
      </c>
      <c r="H17" s="428"/>
      <c r="K17" s="145"/>
      <c r="L17" s="145"/>
      <c r="M17" s="145"/>
    </row>
    <row r="18" spans="1:13" s="146" customFormat="1" ht="18" hidden="1" customHeight="1" x14ac:dyDescent="0.2">
      <c r="A18" s="396" t="s">
        <v>1191</v>
      </c>
      <c r="B18" s="360" t="s">
        <v>2394</v>
      </c>
      <c r="C18" s="357" t="s">
        <v>2395</v>
      </c>
      <c r="D18" s="357">
        <f t="shared" si="2"/>
        <v>44567</v>
      </c>
      <c r="E18" s="492">
        <f t="shared" ref="E18" si="11">D18+2</f>
        <v>44569</v>
      </c>
      <c r="F18" s="357">
        <f t="shared" ref="F18" si="12">D18+4</f>
        <v>44571</v>
      </c>
      <c r="G18" s="428">
        <v>44568</v>
      </c>
      <c r="H18" s="428"/>
      <c r="K18" s="145"/>
      <c r="L18" s="145"/>
      <c r="M18" s="145"/>
    </row>
    <row r="19" spans="1:13" s="146" customFormat="1" ht="18" hidden="1" customHeight="1" x14ac:dyDescent="0.2">
      <c r="A19" s="396" t="s">
        <v>1191</v>
      </c>
      <c r="B19" s="360" t="s">
        <v>2394</v>
      </c>
      <c r="C19" s="357" t="s">
        <v>2396</v>
      </c>
      <c r="D19" s="357">
        <f t="shared" si="2"/>
        <v>44574</v>
      </c>
      <c r="E19" s="357">
        <f t="shared" ref="E19:E21" si="13">D19+2</f>
        <v>44576</v>
      </c>
      <c r="F19" s="357">
        <f t="shared" ref="F19:F21" si="14">D19+4</f>
        <v>44578</v>
      </c>
      <c r="G19" s="428">
        <v>44575</v>
      </c>
      <c r="H19" s="428"/>
      <c r="K19" s="145"/>
      <c r="L19" s="145"/>
      <c r="M19" s="145"/>
    </row>
    <row r="20" spans="1:13" s="146" customFormat="1" ht="18" hidden="1" customHeight="1" x14ac:dyDescent="0.2">
      <c r="A20" s="396" t="s">
        <v>1191</v>
      </c>
      <c r="B20" s="360" t="s">
        <v>2394</v>
      </c>
      <c r="C20" s="357" t="s">
        <v>2397</v>
      </c>
      <c r="D20" s="357">
        <f t="shared" si="2"/>
        <v>44581</v>
      </c>
      <c r="E20" s="357">
        <f t="shared" si="13"/>
        <v>44583</v>
      </c>
      <c r="F20" s="357">
        <f t="shared" si="14"/>
        <v>44585</v>
      </c>
      <c r="G20" s="428">
        <v>44582</v>
      </c>
      <c r="H20" s="428"/>
      <c r="K20" s="145"/>
      <c r="L20" s="145"/>
      <c r="M20" s="145"/>
    </row>
    <row r="21" spans="1:13" s="146" customFormat="1" ht="18" hidden="1" customHeight="1" x14ac:dyDescent="0.2">
      <c r="A21" s="396" t="s">
        <v>1191</v>
      </c>
      <c r="B21" s="360" t="s">
        <v>2394</v>
      </c>
      <c r="C21" s="357" t="s">
        <v>2398</v>
      </c>
      <c r="D21" s="357">
        <f t="shared" si="2"/>
        <v>44588</v>
      </c>
      <c r="E21" s="357">
        <f t="shared" si="13"/>
        <v>44590</v>
      </c>
      <c r="F21" s="357">
        <f t="shared" si="14"/>
        <v>44592</v>
      </c>
      <c r="G21" s="428">
        <v>44589</v>
      </c>
      <c r="H21" s="428"/>
      <c r="K21" s="145"/>
      <c r="L21" s="145"/>
      <c r="M21" s="145"/>
    </row>
    <row r="22" spans="1:13" s="146" customFormat="1" ht="18" hidden="1" customHeight="1" x14ac:dyDescent="0.2">
      <c r="A22" s="396"/>
      <c r="B22" s="360" t="s">
        <v>2394</v>
      </c>
      <c r="C22" s="357" t="s">
        <v>2399</v>
      </c>
      <c r="D22" s="357">
        <f t="shared" si="2"/>
        <v>44595</v>
      </c>
      <c r="E22" s="357">
        <f t="shared" ref="E22" si="15">D22+2</f>
        <v>44597</v>
      </c>
      <c r="F22" s="357">
        <f t="shared" ref="F22" si="16">D22+4</f>
        <v>44599</v>
      </c>
      <c r="G22" s="428">
        <f t="shared" ref="G22:G29" si="17">G21+7</f>
        <v>44596</v>
      </c>
      <c r="H22" s="428"/>
      <c r="K22" s="145"/>
      <c r="L22" s="145"/>
      <c r="M22" s="145"/>
    </row>
    <row r="23" spans="1:13" s="146" customFormat="1" ht="18" hidden="1" customHeight="1" x14ac:dyDescent="0.2">
      <c r="A23" s="396"/>
      <c r="B23" s="360" t="s">
        <v>2394</v>
      </c>
      <c r="C23" s="357" t="s">
        <v>2400</v>
      </c>
      <c r="D23" s="357">
        <f t="shared" si="2"/>
        <v>44602</v>
      </c>
      <c r="E23" s="357">
        <f t="shared" ref="E23" si="18">D23+2</f>
        <v>44604</v>
      </c>
      <c r="F23" s="357">
        <f t="shared" ref="F23" si="19">D23+4</f>
        <v>44606</v>
      </c>
      <c r="G23" s="428">
        <f t="shared" si="17"/>
        <v>44603</v>
      </c>
      <c r="H23" s="428"/>
      <c r="K23" s="145"/>
      <c r="L23" s="145"/>
      <c r="M23" s="145"/>
    </row>
    <row r="24" spans="1:13" s="146" customFormat="1" ht="18" hidden="1" customHeight="1" x14ac:dyDescent="0.2">
      <c r="A24" s="396"/>
      <c r="B24" s="360" t="s">
        <v>2394</v>
      </c>
      <c r="C24" s="357" t="s">
        <v>2401</v>
      </c>
      <c r="D24" s="357">
        <f t="shared" si="2"/>
        <v>44609</v>
      </c>
      <c r="E24" s="357">
        <f t="shared" ref="E24" si="20">D24+2</f>
        <v>44611</v>
      </c>
      <c r="F24" s="357">
        <f t="shared" ref="F24" si="21">D24+4</f>
        <v>44613</v>
      </c>
      <c r="G24" s="428">
        <f t="shared" si="17"/>
        <v>44610</v>
      </c>
      <c r="H24" s="428"/>
      <c r="K24" s="145"/>
      <c r="L24" s="145"/>
      <c r="M24" s="145"/>
    </row>
    <row r="25" spans="1:13" s="146" customFormat="1" ht="18" hidden="1" customHeight="1" x14ac:dyDescent="0.2">
      <c r="A25" s="396"/>
      <c r="B25" s="360" t="s">
        <v>2394</v>
      </c>
      <c r="C25" s="357" t="s">
        <v>2402</v>
      </c>
      <c r="D25" s="357">
        <f t="shared" si="2"/>
        <v>44616</v>
      </c>
      <c r="E25" s="357">
        <f t="shared" ref="E25" si="22">D25+2</f>
        <v>44618</v>
      </c>
      <c r="F25" s="357">
        <f t="shared" ref="F25" si="23">D25+4</f>
        <v>44620</v>
      </c>
      <c r="G25" s="428">
        <f t="shared" si="17"/>
        <v>44617</v>
      </c>
      <c r="H25" s="428"/>
      <c r="K25" s="145"/>
      <c r="L25" s="145"/>
      <c r="M25" s="145"/>
    </row>
    <row r="26" spans="1:13" s="146" customFormat="1" ht="18" hidden="1" customHeight="1" x14ac:dyDescent="0.2">
      <c r="A26" s="396"/>
      <c r="B26" s="360" t="s">
        <v>2394</v>
      </c>
      <c r="C26" s="357" t="s">
        <v>2403</v>
      </c>
      <c r="D26" s="357">
        <f t="shared" si="2"/>
        <v>44623</v>
      </c>
      <c r="E26" s="357">
        <f t="shared" ref="E26" si="24">D26+2</f>
        <v>44625</v>
      </c>
      <c r="F26" s="357">
        <f t="shared" ref="F26" si="25">D26+4</f>
        <v>44627</v>
      </c>
      <c r="G26" s="428">
        <f t="shared" si="17"/>
        <v>44624</v>
      </c>
      <c r="H26" s="428"/>
      <c r="K26" s="145"/>
      <c r="L26" s="145"/>
      <c r="M26" s="145"/>
    </row>
    <row r="27" spans="1:13" s="146" customFormat="1" ht="18" hidden="1" customHeight="1" x14ac:dyDescent="0.2">
      <c r="A27" s="396"/>
      <c r="B27" s="360" t="s">
        <v>2394</v>
      </c>
      <c r="C27" s="357" t="s">
        <v>2404</v>
      </c>
      <c r="D27" s="357">
        <f t="shared" si="2"/>
        <v>44630</v>
      </c>
      <c r="E27" s="357">
        <f t="shared" ref="E27" si="26">D27+2</f>
        <v>44632</v>
      </c>
      <c r="F27" s="357">
        <f t="shared" ref="F27" si="27">D27+4</f>
        <v>44634</v>
      </c>
      <c r="G27" s="428">
        <f t="shared" si="17"/>
        <v>44631</v>
      </c>
      <c r="H27" s="428"/>
      <c r="K27" s="145"/>
      <c r="L27" s="145"/>
      <c r="M27" s="145"/>
    </row>
    <row r="28" spans="1:13" s="146" customFormat="1" ht="18" hidden="1" customHeight="1" x14ac:dyDescent="0.2">
      <c r="A28" s="396"/>
      <c r="B28" s="360" t="s">
        <v>2394</v>
      </c>
      <c r="C28" s="357" t="s">
        <v>2405</v>
      </c>
      <c r="D28" s="357">
        <f t="shared" si="2"/>
        <v>44637</v>
      </c>
      <c r="E28" s="357">
        <f t="shared" ref="E28" si="28">D28+2</f>
        <v>44639</v>
      </c>
      <c r="F28" s="357">
        <f t="shared" ref="F28" si="29">D28+4</f>
        <v>44641</v>
      </c>
      <c r="G28" s="428">
        <f t="shared" si="17"/>
        <v>44638</v>
      </c>
      <c r="H28" s="428"/>
      <c r="K28" s="145"/>
      <c r="L28" s="145"/>
      <c r="M28" s="145"/>
    </row>
    <row r="29" spans="1:13" s="146" customFormat="1" ht="18" hidden="1" customHeight="1" x14ac:dyDescent="0.2">
      <c r="A29" s="396"/>
      <c r="B29" s="360" t="s">
        <v>2394</v>
      </c>
      <c r="C29" s="357" t="s">
        <v>2406</v>
      </c>
      <c r="D29" s="357">
        <f t="shared" si="2"/>
        <v>44644</v>
      </c>
      <c r="E29" s="357">
        <f t="shared" ref="E29" si="30">D29+2</f>
        <v>44646</v>
      </c>
      <c r="F29" s="357">
        <f t="shared" ref="F29" si="31">D29+4</f>
        <v>44648</v>
      </c>
      <c r="G29" s="428">
        <f t="shared" si="17"/>
        <v>44645</v>
      </c>
      <c r="H29" s="428"/>
      <c r="K29" s="145"/>
      <c r="L29" s="145"/>
      <c r="M29" s="145"/>
    </row>
    <row r="30" spans="1:13" s="146" customFormat="1" ht="18" hidden="1" customHeight="1" x14ac:dyDescent="0.2">
      <c r="A30" s="396"/>
      <c r="B30" s="360" t="s">
        <v>2407</v>
      </c>
      <c r="C30" s="357" t="s">
        <v>2408</v>
      </c>
      <c r="D30" s="357">
        <v>44763</v>
      </c>
      <c r="E30" s="357">
        <f t="shared" ref="E30" si="32">D30+2</f>
        <v>44765</v>
      </c>
      <c r="F30" s="357">
        <f t="shared" ref="F30" si="33">D30+4</f>
        <v>44767</v>
      </c>
      <c r="G30" s="428">
        <v>44764</v>
      </c>
      <c r="H30" s="428"/>
      <c r="K30" s="145"/>
      <c r="L30" s="145"/>
      <c r="M30" s="145"/>
    </row>
    <row r="31" spans="1:13" s="146" customFormat="1" ht="18" hidden="1" customHeight="1" x14ac:dyDescent="0.2">
      <c r="A31" s="396"/>
      <c r="B31" s="360" t="s">
        <v>2407</v>
      </c>
      <c r="C31" s="357" t="s">
        <v>2409</v>
      </c>
      <c r="D31" s="357">
        <f t="shared" ref="D31:D62" si="34">D30+7</f>
        <v>44770</v>
      </c>
      <c r="E31" s="357">
        <f t="shared" ref="E31" si="35">D31+2</f>
        <v>44772</v>
      </c>
      <c r="F31" s="357">
        <f t="shared" ref="F31" si="36">D31+4</f>
        <v>44774</v>
      </c>
      <c r="G31" s="428">
        <f t="shared" ref="G31:G62" si="37">G30+7</f>
        <v>44771</v>
      </c>
      <c r="H31" s="428"/>
      <c r="K31" s="145"/>
      <c r="L31" s="145"/>
      <c r="M31" s="145"/>
    </row>
    <row r="32" spans="1:13" s="146" customFormat="1" ht="18" hidden="1" customHeight="1" x14ac:dyDescent="0.2">
      <c r="A32" s="396"/>
      <c r="B32" s="360" t="s">
        <v>2407</v>
      </c>
      <c r="C32" s="357" t="s">
        <v>2410</v>
      </c>
      <c r="D32" s="357">
        <f t="shared" si="34"/>
        <v>44777</v>
      </c>
      <c r="E32" s="357">
        <f t="shared" ref="E32" si="38">D32+2</f>
        <v>44779</v>
      </c>
      <c r="F32" s="357">
        <f t="shared" ref="F32" si="39">D32+4</f>
        <v>44781</v>
      </c>
      <c r="G32" s="428">
        <f t="shared" si="37"/>
        <v>44778</v>
      </c>
      <c r="H32" s="428"/>
      <c r="K32" s="145"/>
      <c r="L32" s="145"/>
      <c r="M32" s="145"/>
    </row>
    <row r="33" spans="1:13" s="146" customFormat="1" ht="18" hidden="1" customHeight="1" x14ac:dyDescent="0.2">
      <c r="A33" s="396"/>
      <c r="B33" s="360" t="s">
        <v>2407</v>
      </c>
      <c r="C33" s="357" t="s">
        <v>2411</v>
      </c>
      <c r="D33" s="357">
        <f t="shared" si="34"/>
        <v>44784</v>
      </c>
      <c r="E33" s="492">
        <f t="shared" ref="E33" si="40">D33+2</f>
        <v>44786</v>
      </c>
      <c r="F33" s="357">
        <f t="shared" ref="F33" si="41">D33+4</f>
        <v>44788</v>
      </c>
      <c r="G33" s="428">
        <f t="shared" si="37"/>
        <v>44785</v>
      </c>
      <c r="H33" s="428"/>
      <c r="K33" s="145"/>
      <c r="L33" s="145"/>
      <c r="M33" s="145"/>
    </row>
    <row r="34" spans="1:13" s="146" customFormat="1" ht="18" hidden="1" customHeight="1" x14ac:dyDescent="0.2">
      <c r="A34" s="396"/>
      <c r="B34" s="360" t="s">
        <v>2407</v>
      </c>
      <c r="C34" s="357" t="s">
        <v>2412</v>
      </c>
      <c r="D34" s="357">
        <f t="shared" si="34"/>
        <v>44791</v>
      </c>
      <c r="E34" s="357">
        <f t="shared" ref="E34" si="42">D34+2</f>
        <v>44793</v>
      </c>
      <c r="F34" s="357">
        <f t="shared" ref="F34" si="43">D34+4</f>
        <v>44795</v>
      </c>
      <c r="G34" s="428">
        <f t="shared" si="37"/>
        <v>44792</v>
      </c>
      <c r="H34" s="428"/>
      <c r="K34" s="145"/>
      <c r="L34" s="145"/>
      <c r="M34" s="145"/>
    </row>
    <row r="35" spans="1:13" s="146" customFormat="1" ht="18" hidden="1" customHeight="1" x14ac:dyDescent="0.2">
      <c r="A35" s="396"/>
      <c r="B35" s="360" t="s">
        <v>2407</v>
      </c>
      <c r="C35" s="357" t="s">
        <v>2413</v>
      </c>
      <c r="D35" s="357">
        <f t="shared" si="34"/>
        <v>44798</v>
      </c>
      <c r="E35" s="357">
        <f t="shared" ref="E35" si="44">D35+2</f>
        <v>44800</v>
      </c>
      <c r="F35" s="357">
        <f t="shared" ref="F35" si="45">D35+4</f>
        <v>44802</v>
      </c>
      <c r="G35" s="428">
        <f t="shared" si="37"/>
        <v>44799</v>
      </c>
      <c r="H35" s="428"/>
      <c r="K35" s="145"/>
      <c r="L35" s="145"/>
      <c r="M35" s="145"/>
    </row>
    <row r="36" spans="1:13" s="146" customFormat="1" ht="18" hidden="1" customHeight="1" x14ac:dyDescent="0.2">
      <c r="A36" s="396"/>
      <c r="B36" s="360" t="s">
        <v>2407</v>
      </c>
      <c r="C36" s="357" t="s">
        <v>2414</v>
      </c>
      <c r="D36" s="357">
        <f t="shared" si="34"/>
        <v>44805</v>
      </c>
      <c r="E36" s="357">
        <f t="shared" ref="E36" si="46">D36+2</f>
        <v>44807</v>
      </c>
      <c r="F36" s="357">
        <f t="shared" ref="F36" si="47">D36+4</f>
        <v>44809</v>
      </c>
      <c r="G36" s="428">
        <f t="shared" si="37"/>
        <v>44806</v>
      </c>
      <c r="H36" s="428"/>
      <c r="K36" s="145"/>
      <c r="L36" s="145"/>
      <c r="M36" s="145"/>
    </row>
    <row r="37" spans="1:13" s="146" customFormat="1" ht="18" hidden="1" customHeight="1" x14ac:dyDescent="0.2">
      <c r="A37" s="396" t="s">
        <v>2415</v>
      </c>
      <c r="B37" s="360" t="s">
        <v>652</v>
      </c>
      <c r="C37" s="357" t="s">
        <v>2416</v>
      </c>
      <c r="D37" s="357">
        <f t="shared" si="34"/>
        <v>44812</v>
      </c>
      <c r="E37" s="357">
        <f t="shared" ref="E37" si="48">D37+2</f>
        <v>44814</v>
      </c>
      <c r="F37" s="357">
        <f t="shared" ref="F37" si="49">D37+4</f>
        <v>44816</v>
      </c>
      <c r="G37" s="428">
        <f t="shared" si="37"/>
        <v>44813</v>
      </c>
      <c r="H37" s="428"/>
      <c r="K37" s="145"/>
      <c r="L37" s="145"/>
      <c r="M37" s="145"/>
    </row>
    <row r="38" spans="1:13" s="146" customFormat="1" ht="18" hidden="1" customHeight="1" x14ac:dyDescent="0.2">
      <c r="A38" s="396"/>
      <c r="B38" s="360" t="s">
        <v>652</v>
      </c>
      <c r="C38" s="357" t="s">
        <v>2417</v>
      </c>
      <c r="D38" s="357">
        <f t="shared" si="34"/>
        <v>44819</v>
      </c>
      <c r="E38" s="357">
        <f t="shared" ref="E38" si="50">D38+2</f>
        <v>44821</v>
      </c>
      <c r="F38" s="357">
        <f t="shared" ref="F38" si="51">D38+4</f>
        <v>44823</v>
      </c>
      <c r="G38" s="428">
        <f t="shared" si="37"/>
        <v>44820</v>
      </c>
      <c r="H38" s="428"/>
      <c r="K38" s="145"/>
      <c r="L38" s="145"/>
      <c r="M38" s="145"/>
    </row>
    <row r="39" spans="1:13" s="146" customFormat="1" ht="18" hidden="1" customHeight="1" x14ac:dyDescent="0.2">
      <c r="A39" s="396"/>
      <c r="B39" s="360" t="s">
        <v>652</v>
      </c>
      <c r="C39" s="357" t="s">
        <v>2418</v>
      </c>
      <c r="D39" s="357">
        <f t="shared" si="34"/>
        <v>44826</v>
      </c>
      <c r="E39" s="357">
        <f t="shared" ref="E39" si="52">D39+2</f>
        <v>44828</v>
      </c>
      <c r="F39" s="357">
        <f t="shared" ref="F39" si="53">D39+4</f>
        <v>44830</v>
      </c>
      <c r="G39" s="428">
        <f t="shared" si="37"/>
        <v>44827</v>
      </c>
      <c r="H39" s="428"/>
      <c r="K39" s="145"/>
      <c r="L39" s="145"/>
      <c r="M39" s="145"/>
    </row>
    <row r="40" spans="1:13" s="146" customFormat="1" ht="18" hidden="1" customHeight="1" x14ac:dyDescent="0.2">
      <c r="A40" s="396"/>
      <c r="B40" s="360" t="s">
        <v>652</v>
      </c>
      <c r="C40" s="357" t="s">
        <v>2419</v>
      </c>
      <c r="D40" s="357">
        <f t="shared" si="34"/>
        <v>44833</v>
      </c>
      <c r="E40" s="357">
        <f t="shared" ref="E40" si="54">D40+2</f>
        <v>44835</v>
      </c>
      <c r="F40" s="357">
        <f t="shared" ref="F40" si="55">D40+4</f>
        <v>44837</v>
      </c>
      <c r="G40" s="428">
        <f t="shared" si="37"/>
        <v>44834</v>
      </c>
      <c r="H40" s="428"/>
      <c r="K40" s="145"/>
      <c r="L40" s="145"/>
      <c r="M40" s="145"/>
    </row>
    <row r="41" spans="1:13" s="146" customFormat="1" ht="18" hidden="1" customHeight="1" x14ac:dyDescent="0.2">
      <c r="A41" s="396"/>
      <c r="B41" s="360" t="s">
        <v>652</v>
      </c>
      <c r="C41" s="357" t="s">
        <v>2420</v>
      </c>
      <c r="D41" s="357">
        <f t="shared" si="34"/>
        <v>44840</v>
      </c>
      <c r="E41" s="357">
        <f t="shared" ref="E41" si="56">D41+2</f>
        <v>44842</v>
      </c>
      <c r="F41" s="357">
        <f t="shared" ref="F41" si="57">D41+4</f>
        <v>44844</v>
      </c>
      <c r="G41" s="428">
        <f t="shared" si="37"/>
        <v>44841</v>
      </c>
      <c r="H41" s="428"/>
      <c r="K41" s="145"/>
      <c r="L41" s="145"/>
      <c r="M41" s="145"/>
    </row>
    <row r="42" spans="1:13" s="146" customFormat="1" ht="18" hidden="1" customHeight="1" x14ac:dyDescent="0.2">
      <c r="A42" s="396"/>
      <c r="B42" s="360" t="s">
        <v>652</v>
      </c>
      <c r="C42" s="357" t="s">
        <v>2421</v>
      </c>
      <c r="D42" s="357">
        <f t="shared" si="34"/>
        <v>44847</v>
      </c>
      <c r="E42" s="357">
        <f t="shared" ref="E42" si="58">D42+2</f>
        <v>44849</v>
      </c>
      <c r="F42" s="357">
        <f t="shared" ref="F42" si="59">D42+4</f>
        <v>44851</v>
      </c>
      <c r="G42" s="428">
        <f t="shared" si="37"/>
        <v>44848</v>
      </c>
      <c r="H42" s="428"/>
      <c r="K42" s="145"/>
      <c r="L42" s="145"/>
      <c r="M42" s="145"/>
    </row>
    <row r="43" spans="1:13" s="146" customFormat="1" ht="18" hidden="1" customHeight="1" x14ac:dyDescent="0.2">
      <c r="A43" s="396"/>
      <c r="B43" s="360" t="s">
        <v>652</v>
      </c>
      <c r="C43" s="357" t="s">
        <v>2422</v>
      </c>
      <c r="D43" s="357">
        <f t="shared" si="34"/>
        <v>44854</v>
      </c>
      <c r="E43" s="357">
        <f t="shared" ref="E43" si="60">D43+2</f>
        <v>44856</v>
      </c>
      <c r="F43" s="357">
        <f t="shared" ref="F43" si="61">D43+4</f>
        <v>44858</v>
      </c>
      <c r="G43" s="428">
        <f t="shared" si="37"/>
        <v>44855</v>
      </c>
      <c r="H43" s="428"/>
      <c r="K43" s="145"/>
      <c r="L43" s="145"/>
      <c r="M43" s="145"/>
    </row>
    <row r="44" spans="1:13" s="146" customFormat="1" ht="18" hidden="1" customHeight="1" x14ac:dyDescent="0.2">
      <c r="A44" s="396"/>
      <c r="B44" s="360" t="s">
        <v>652</v>
      </c>
      <c r="C44" s="357" t="s">
        <v>2423</v>
      </c>
      <c r="D44" s="357">
        <f t="shared" si="34"/>
        <v>44861</v>
      </c>
      <c r="E44" s="357">
        <f t="shared" ref="E44" si="62">D44+2</f>
        <v>44863</v>
      </c>
      <c r="F44" s="357">
        <f t="shared" ref="F44" si="63">D44+4</f>
        <v>44865</v>
      </c>
      <c r="G44" s="428">
        <f t="shared" si="37"/>
        <v>44862</v>
      </c>
      <c r="H44" s="428"/>
      <c r="K44" s="145"/>
      <c r="L44" s="145"/>
      <c r="M44" s="145"/>
    </row>
    <row r="45" spans="1:13" s="146" customFormat="1" ht="18" hidden="1" customHeight="1" x14ac:dyDescent="0.2">
      <c r="A45" s="396"/>
      <c r="B45" s="360" t="s">
        <v>652</v>
      </c>
      <c r="C45" s="357" t="s">
        <v>2424</v>
      </c>
      <c r="D45" s="357">
        <f t="shared" si="34"/>
        <v>44868</v>
      </c>
      <c r="E45" s="357">
        <f t="shared" ref="E45" si="64">D45+2</f>
        <v>44870</v>
      </c>
      <c r="F45" s="357">
        <f t="shared" ref="F45" si="65">D45+4</f>
        <v>44872</v>
      </c>
      <c r="G45" s="428">
        <f t="shared" si="37"/>
        <v>44869</v>
      </c>
      <c r="H45" s="428"/>
      <c r="K45" s="145"/>
      <c r="L45" s="145"/>
      <c r="M45" s="145"/>
    </row>
    <row r="46" spans="1:13" s="146" customFormat="1" ht="18" hidden="1" customHeight="1" x14ac:dyDescent="0.2">
      <c r="A46" s="396"/>
      <c r="B46" s="360" t="s">
        <v>652</v>
      </c>
      <c r="C46" s="357" t="s">
        <v>2425</v>
      </c>
      <c r="D46" s="357">
        <f t="shared" si="34"/>
        <v>44875</v>
      </c>
      <c r="E46" s="357">
        <f t="shared" ref="E46" si="66">D46+2</f>
        <v>44877</v>
      </c>
      <c r="F46" s="357">
        <f t="shared" ref="F46" si="67">D46+4</f>
        <v>44879</v>
      </c>
      <c r="G46" s="428">
        <f t="shared" si="37"/>
        <v>44876</v>
      </c>
      <c r="H46" s="428"/>
      <c r="K46" s="145"/>
      <c r="L46" s="145"/>
      <c r="M46" s="145"/>
    </row>
    <row r="47" spans="1:13" s="146" customFormat="1" ht="18" hidden="1" customHeight="1" x14ac:dyDescent="0.2">
      <c r="A47" s="396"/>
      <c r="B47" s="360" t="s">
        <v>652</v>
      </c>
      <c r="C47" s="357" t="s">
        <v>2426</v>
      </c>
      <c r="D47" s="357">
        <f t="shared" si="34"/>
        <v>44882</v>
      </c>
      <c r="E47" s="357">
        <f t="shared" ref="E47" si="68">D47+2</f>
        <v>44884</v>
      </c>
      <c r="F47" s="357">
        <f t="shared" ref="F47" si="69">D47+4</f>
        <v>44886</v>
      </c>
      <c r="G47" s="428">
        <f t="shared" si="37"/>
        <v>44883</v>
      </c>
      <c r="H47" s="428"/>
      <c r="K47" s="145"/>
      <c r="L47" s="145"/>
      <c r="M47" s="145"/>
    </row>
    <row r="48" spans="1:13" s="146" customFormat="1" ht="18" hidden="1" customHeight="1" x14ac:dyDescent="0.2">
      <c r="A48" s="396"/>
      <c r="B48" s="360" t="s">
        <v>652</v>
      </c>
      <c r="C48" s="357" t="s">
        <v>2427</v>
      </c>
      <c r="D48" s="357">
        <f t="shared" si="34"/>
        <v>44889</v>
      </c>
      <c r="E48" s="357">
        <f t="shared" ref="E48" si="70">D48+2</f>
        <v>44891</v>
      </c>
      <c r="F48" s="357">
        <f t="shared" ref="F48" si="71">D48+4</f>
        <v>44893</v>
      </c>
      <c r="G48" s="428">
        <f t="shared" si="37"/>
        <v>44890</v>
      </c>
      <c r="H48" s="428"/>
      <c r="K48" s="145"/>
      <c r="L48" s="145"/>
      <c r="M48" s="145"/>
    </row>
    <row r="49" spans="1:13" s="146" customFormat="1" ht="18" hidden="1" customHeight="1" x14ac:dyDescent="0.2">
      <c r="A49" s="396" t="s">
        <v>2428</v>
      </c>
      <c r="B49" s="360" t="s">
        <v>469</v>
      </c>
      <c r="C49" s="357" t="s">
        <v>2429</v>
      </c>
      <c r="D49" s="357">
        <f t="shared" si="34"/>
        <v>44896</v>
      </c>
      <c r="E49" s="492">
        <f t="shared" ref="E49" si="72">D49+2</f>
        <v>44898</v>
      </c>
      <c r="F49" s="357">
        <f t="shared" ref="F49" si="73">D49+4</f>
        <v>44900</v>
      </c>
      <c r="G49" s="428">
        <f t="shared" si="37"/>
        <v>44897</v>
      </c>
      <c r="H49" s="428"/>
      <c r="K49" s="145"/>
      <c r="L49" s="145"/>
      <c r="M49" s="145"/>
    </row>
    <row r="50" spans="1:13" s="146" customFormat="1" ht="18" hidden="1" customHeight="1" x14ac:dyDescent="0.2">
      <c r="A50" s="396" t="s">
        <v>2430</v>
      </c>
      <c r="B50" s="153" t="s">
        <v>469</v>
      </c>
      <c r="C50" s="320" t="s">
        <v>2431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28">
        <f t="shared" si="37"/>
        <v>44904</v>
      </c>
      <c r="H50" s="428"/>
      <c r="K50" s="145"/>
      <c r="L50" s="145"/>
      <c r="M50" s="145"/>
    </row>
    <row r="51" spans="1:13" s="146" customFormat="1" ht="18" hidden="1" customHeight="1" x14ac:dyDescent="0.2">
      <c r="A51" s="396" t="s">
        <v>2432</v>
      </c>
      <c r="B51" s="592" t="s">
        <v>2433</v>
      </c>
      <c r="C51" s="320" t="s">
        <v>2434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28">
        <f t="shared" si="37"/>
        <v>44911</v>
      </c>
      <c r="H51" s="428"/>
      <c r="K51" s="145"/>
      <c r="L51" s="145"/>
      <c r="M51" s="145"/>
    </row>
    <row r="52" spans="1:13" s="146" customFormat="1" ht="18" hidden="1" customHeight="1" x14ac:dyDescent="0.2">
      <c r="A52" s="396" t="s">
        <v>2432</v>
      </c>
      <c r="B52" s="153" t="s">
        <v>385</v>
      </c>
      <c r="C52" s="320" t="s">
        <v>2435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28">
        <f t="shared" si="37"/>
        <v>44918</v>
      </c>
      <c r="H52" s="428"/>
      <c r="K52" s="145"/>
      <c r="L52" s="145"/>
      <c r="M52" s="145"/>
    </row>
    <row r="53" spans="1:13" s="146" customFormat="1" ht="18" hidden="1" customHeight="1" x14ac:dyDescent="0.2">
      <c r="A53" s="396" t="s">
        <v>2436</v>
      </c>
      <c r="B53" s="153" t="s">
        <v>1487</v>
      </c>
      <c r="C53" s="320" t="s">
        <v>2437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28">
        <f t="shared" si="37"/>
        <v>44925</v>
      </c>
      <c r="H53" s="428"/>
      <c r="K53" s="145"/>
      <c r="L53" s="145"/>
      <c r="M53" s="145"/>
    </row>
    <row r="54" spans="1:13" s="146" customFormat="1" ht="18" hidden="1" customHeight="1" x14ac:dyDescent="0.2">
      <c r="A54" s="396" t="s">
        <v>2436</v>
      </c>
      <c r="B54" s="153" t="s">
        <v>1487</v>
      </c>
      <c r="C54" s="320" t="s">
        <v>2438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28">
        <f t="shared" si="37"/>
        <v>44932</v>
      </c>
      <c r="H54" s="428"/>
      <c r="K54" s="145"/>
      <c r="L54" s="145"/>
      <c r="M54" s="145"/>
    </row>
    <row r="55" spans="1:13" s="146" customFormat="1" ht="18" hidden="1" customHeight="1" x14ac:dyDescent="0.2">
      <c r="A55" s="396" t="s">
        <v>2436</v>
      </c>
      <c r="B55" s="153" t="s">
        <v>1487</v>
      </c>
      <c r="C55" s="320" t="s">
        <v>2439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28">
        <f t="shared" si="37"/>
        <v>44939</v>
      </c>
      <c r="H55" s="428"/>
      <c r="K55" s="145"/>
      <c r="L55" s="145"/>
      <c r="M55" s="145"/>
    </row>
    <row r="56" spans="1:13" s="146" customFormat="1" ht="18" hidden="1" customHeight="1" x14ac:dyDescent="0.2">
      <c r="A56" s="396" t="s">
        <v>2436</v>
      </c>
      <c r="B56" s="153" t="s">
        <v>1487</v>
      </c>
      <c r="C56" s="320" t="s">
        <v>2440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28">
        <f t="shared" si="37"/>
        <v>44946</v>
      </c>
      <c r="H56" s="428"/>
      <c r="K56" s="145"/>
      <c r="L56" s="145"/>
      <c r="M56" s="145"/>
    </row>
    <row r="57" spans="1:13" s="146" customFormat="1" ht="18" hidden="1" customHeight="1" x14ac:dyDescent="0.2">
      <c r="A57" s="396" t="s">
        <v>2436</v>
      </c>
      <c r="B57" s="153" t="s">
        <v>1487</v>
      </c>
      <c r="C57" s="320" t="s">
        <v>2441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28">
        <f t="shared" si="37"/>
        <v>44953</v>
      </c>
      <c r="H57" s="428"/>
      <c r="K57" s="145"/>
      <c r="L57" s="145"/>
      <c r="M57" s="145"/>
    </row>
    <row r="58" spans="1:13" s="146" customFormat="1" ht="18" hidden="1" customHeight="1" x14ac:dyDescent="0.2">
      <c r="A58" s="396" t="s">
        <v>2436</v>
      </c>
      <c r="B58" s="153" t="s">
        <v>1487</v>
      </c>
      <c r="C58" s="320" t="s">
        <v>2442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28">
        <f t="shared" si="37"/>
        <v>44960</v>
      </c>
      <c r="H58" s="428"/>
      <c r="K58" s="145"/>
      <c r="L58" s="145"/>
      <c r="M58" s="145"/>
    </row>
    <row r="59" spans="1:13" s="146" customFormat="1" ht="18" hidden="1" customHeight="1" x14ac:dyDescent="0.2">
      <c r="A59" s="396" t="s">
        <v>2436</v>
      </c>
      <c r="B59" s="153" t="s">
        <v>1487</v>
      </c>
      <c r="C59" s="320" t="s">
        <v>2443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28">
        <f t="shared" si="37"/>
        <v>44967</v>
      </c>
      <c r="H59" s="428"/>
      <c r="K59" s="145"/>
      <c r="L59" s="145"/>
      <c r="M59" s="145"/>
    </row>
    <row r="60" spans="1:13" s="146" customFormat="1" ht="18" hidden="1" customHeight="1" x14ac:dyDescent="0.2">
      <c r="A60" s="396" t="s">
        <v>2436</v>
      </c>
      <c r="B60" s="153" t="s">
        <v>1487</v>
      </c>
      <c r="C60" s="320" t="s">
        <v>2444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28">
        <f t="shared" si="37"/>
        <v>44974</v>
      </c>
      <c r="H60" s="428"/>
      <c r="K60" s="145"/>
      <c r="L60" s="145"/>
      <c r="M60" s="145"/>
    </row>
    <row r="61" spans="1:13" s="146" customFormat="1" ht="18" hidden="1" customHeight="1" x14ac:dyDescent="0.2">
      <c r="A61" s="396"/>
      <c r="B61" s="153" t="s">
        <v>1487</v>
      </c>
      <c r="C61" s="320" t="s">
        <v>2445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28">
        <f t="shared" si="37"/>
        <v>44981</v>
      </c>
      <c r="H61" s="428"/>
      <c r="K61" s="145"/>
      <c r="L61" s="145"/>
      <c r="M61" s="145"/>
    </row>
    <row r="62" spans="1:13" s="146" customFormat="1" ht="18" hidden="1" customHeight="1" x14ac:dyDescent="0.2">
      <c r="A62" s="396"/>
      <c r="B62" s="153" t="s">
        <v>1487</v>
      </c>
      <c r="C62" s="320" t="s">
        <v>2446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28">
        <f t="shared" si="37"/>
        <v>44988</v>
      </c>
      <c r="H62" s="428"/>
      <c r="K62" s="145"/>
      <c r="L62" s="145"/>
      <c r="M62" s="145"/>
    </row>
    <row r="63" spans="1:13" s="146" customFormat="1" ht="18" hidden="1" customHeight="1" x14ac:dyDescent="0.2">
      <c r="A63" s="349"/>
      <c r="B63" s="153" t="s">
        <v>1487</v>
      </c>
      <c r="C63" s="320" t="s">
        <v>2447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28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 x14ac:dyDescent="0.2">
      <c r="A64" s="349"/>
      <c r="B64" s="153" t="s">
        <v>1487</v>
      </c>
      <c r="C64" s="320" t="s">
        <v>2448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28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 x14ac:dyDescent="0.2">
      <c r="A65" s="349"/>
      <c r="B65" s="153" t="s">
        <v>1487</v>
      </c>
      <c r="C65" s="320" t="s">
        <v>2449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28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 x14ac:dyDescent="0.2">
      <c r="A66" s="349"/>
      <c r="B66" s="153" t="s">
        <v>1487</v>
      </c>
      <c r="C66" s="320" t="s">
        <v>2450</v>
      </c>
      <c r="D66" s="320">
        <f t="shared" si="100"/>
        <v>45015</v>
      </c>
      <c r="E66" s="492">
        <f t="shared" si="101"/>
        <v>45017</v>
      </c>
      <c r="F66" s="320">
        <f t="shared" si="102"/>
        <v>45019</v>
      </c>
      <c r="G66" s="428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 x14ac:dyDescent="0.2">
      <c r="A67" s="349" t="s">
        <v>2451</v>
      </c>
      <c r="B67" s="440" t="s">
        <v>1476</v>
      </c>
      <c r="C67" s="357" t="s">
        <v>2452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28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 x14ac:dyDescent="0.2">
      <c r="A68" s="349" t="s">
        <v>2451</v>
      </c>
      <c r="B68" s="153" t="s">
        <v>466</v>
      </c>
      <c r="C68" s="320" t="s">
        <v>2453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28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 x14ac:dyDescent="0.2">
      <c r="A69" s="349" t="s">
        <v>2451</v>
      </c>
      <c r="B69" s="153" t="s">
        <v>466</v>
      </c>
      <c r="C69" s="320" t="s">
        <v>2454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28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 x14ac:dyDescent="0.2">
      <c r="A70" s="349" t="s">
        <v>2451</v>
      </c>
      <c r="B70" s="153" t="s">
        <v>466</v>
      </c>
      <c r="C70" s="320" t="s">
        <v>2455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28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 x14ac:dyDescent="0.2">
      <c r="A71" s="349" t="s">
        <v>2451</v>
      </c>
      <c r="B71" s="153" t="s">
        <v>466</v>
      </c>
      <c r="C71" s="320" t="s">
        <v>2456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28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 x14ac:dyDescent="0.2">
      <c r="A72" s="349" t="s">
        <v>2451</v>
      </c>
      <c r="B72" s="153" t="s">
        <v>466</v>
      </c>
      <c r="C72" s="320" t="s">
        <v>2457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28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 x14ac:dyDescent="0.2">
      <c r="A73" s="349" t="s">
        <v>2458</v>
      </c>
      <c r="B73" s="153" t="s">
        <v>2459</v>
      </c>
      <c r="C73" s="320" t="s">
        <v>2460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28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 x14ac:dyDescent="0.2">
      <c r="A74" s="349" t="s">
        <v>2458</v>
      </c>
      <c r="B74" s="153" t="s">
        <v>2459</v>
      </c>
      <c r="C74" s="320" t="s">
        <v>2461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28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 x14ac:dyDescent="0.2">
      <c r="A75" s="349" t="s">
        <v>2458</v>
      </c>
      <c r="B75" s="153" t="s">
        <v>2459</v>
      </c>
      <c r="C75" s="320" t="s">
        <v>2462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28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 x14ac:dyDescent="0.2">
      <c r="A76" s="349" t="s">
        <v>2451</v>
      </c>
      <c r="B76" s="153" t="s">
        <v>466</v>
      </c>
      <c r="C76" s="320" t="s">
        <v>2463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28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 x14ac:dyDescent="0.2">
      <c r="A77" s="349" t="s">
        <v>2451</v>
      </c>
      <c r="B77" s="153" t="s">
        <v>466</v>
      </c>
      <c r="C77" s="320" t="s">
        <v>2464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28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 x14ac:dyDescent="0.2">
      <c r="A78" s="349"/>
      <c r="B78" s="153" t="s">
        <v>466</v>
      </c>
      <c r="C78" s="320" t="s">
        <v>2465</v>
      </c>
      <c r="D78" s="320">
        <f t="shared" si="100"/>
        <v>45099</v>
      </c>
      <c r="E78" s="320">
        <f t="shared" ref="E78" si="104">D78+2</f>
        <v>45101</v>
      </c>
      <c r="F78" s="492">
        <f t="shared" ref="F78" si="105">D78+4</f>
        <v>45103</v>
      </c>
      <c r="G78" s="428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 x14ac:dyDescent="0.2">
      <c r="A79" s="349"/>
      <c r="B79" s="434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 x14ac:dyDescent="0.2">
      <c r="A80" s="640"/>
      <c r="B80" s="641" t="s">
        <v>2466</v>
      </c>
      <c r="C80" s="642"/>
      <c r="D80" s="643"/>
      <c r="E80" s="643"/>
      <c r="F80" s="643"/>
      <c r="G80" s="644"/>
      <c r="H80" s="145"/>
      <c r="I80" s="640"/>
      <c r="J80" s="429"/>
      <c r="K80" s="155"/>
      <c r="L80" s="155"/>
      <c r="M80" s="155"/>
    </row>
    <row r="81" spans="1:13" s="146" customFormat="1" ht="18" hidden="1" customHeight="1" x14ac:dyDescent="0.2">
      <c r="A81" s="349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 x14ac:dyDescent="0.2">
      <c r="A82" s="349"/>
      <c r="B82" s="395" t="s">
        <v>803</v>
      </c>
      <c r="C82" s="151" t="s">
        <v>1297</v>
      </c>
      <c r="D82" s="332" t="s">
        <v>1407</v>
      </c>
      <c r="E82" s="163" t="s">
        <v>2030</v>
      </c>
      <c r="F82" s="332" t="s">
        <v>2467</v>
      </c>
      <c r="G82" s="332" t="s">
        <v>292</v>
      </c>
      <c r="H82" s="473" t="s">
        <v>1</v>
      </c>
      <c r="I82" s="473" t="s">
        <v>2</v>
      </c>
      <c r="J82" s="169"/>
      <c r="K82" s="169"/>
      <c r="L82" s="403"/>
      <c r="M82" s="403"/>
    </row>
    <row r="83" spans="1:13" s="146" customFormat="1" ht="18" hidden="1" customHeight="1" x14ac:dyDescent="0.2">
      <c r="A83" s="349"/>
      <c r="B83" s="152" t="s">
        <v>380</v>
      </c>
      <c r="C83" s="152" t="s">
        <v>381</v>
      </c>
      <c r="D83" s="332" t="s">
        <v>1187</v>
      </c>
      <c r="E83" s="332" t="s">
        <v>2468</v>
      </c>
      <c r="F83" s="332" t="s">
        <v>165</v>
      </c>
      <c r="G83" s="332" t="s">
        <v>312</v>
      </c>
      <c r="H83" s="474"/>
      <c r="I83" s="474"/>
      <c r="J83" s="170"/>
      <c r="K83" s="169"/>
      <c r="L83" s="169"/>
      <c r="M83" s="169"/>
    </row>
    <row r="84" spans="1:13" s="146" customFormat="1" ht="15.6" hidden="1" customHeight="1" x14ac:dyDescent="0.2">
      <c r="A84" s="396" t="s">
        <v>2469</v>
      </c>
      <c r="B84" s="455" t="s">
        <v>2470</v>
      </c>
      <c r="C84" s="322" t="s">
        <v>2471</v>
      </c>
      <c r="D84" s="322">
        <v>44498</v>
      </c>
      <c r="E84" s="41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75">
        <v>44494</v>
      </c>
      <c r="I84" s="475">
        <v>44494</v>
      </c>
      <c r="J84" s="155"/>
      <c r="K84" s="155"/>
      <c r="L84" s="155"/>
      <c r="M84" s="155"/>
    </row>
    <row r="85" spans="1:13" s="146" customFormat="1" ht="13.9" hidden="1" customHeight="1" x14ac:dyDescent="0.2">
      <c r="A85" s="396"/>
      <c r="B85" s="455" t="s">
        <v>1435</v>
      </c>
      <c r="C85" s="322" t="s">
        <v>2472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75">
        <f t="shared" ref="H85:I85" si="109">H84+7</f>
        <v>44501</v>
      </c>
      <c r="I85" s="475">
        <f t="shared" si="109"/>
        <v>44501</v>
      </c>
      <c r="J85" s="155"/>
      <c r="K85" s="155"/>
      <c r="L85" s="155"/>
      <c r="M85" s="155"/>
    </row>
    <row r="86" spans="1:13" s="146" customFormat="1" ht="18" hidden="1" customHeight="1" x14ac:dyDescent="0.2">
      <c r="A86" s="396"/>
      <c r="B86" s="455" t="s">
        <v>2473</v>
      </c>
      <c r="C86" s="322" t="s">
        <v>2474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75">
        <f t="shared" ref="H86:I86" si="110">H85+7</f>
        <v>44508</v>
      </c>
      <c r="I86" s="475">
        <f t="shared" si="110"/>
        <v>44508</v>
      </c>
      <c r="J86" s="155"/>
      <c r="K86" s="155"/>
      <c r="L86" s="155"/>
      <c r="M86" s="155"/>
    </row>
    <row r="87" spans="1:13" s="146" customFormat="1" ht="18" hidden="1" customHeight="1" x14ac:dyDescent="0.2">
      <c r="A87" s="396"/>
      <c r="B87" s="455" t="s">
        <v>1189</v>
      </c>
      <c r="C87" s="322" t="s">
        <v>2474</v>
      </c>
      <c r="D87" s="322">
        <v>44507</v>
      </c>
      <c r="E87" s="442">
        <f t="shared" ref="E87" si="111">D87+1</f>
        <v>44508</v>
      </c>
      <c r="F87" s="322">
        <f t="shared" ref="F87" si="112">D87+3</f>
        <v>44510</v>
      </c>
      <c r="G87" s="442">
        <f t="shared" ref="G87" si="113">D87+4</f>
        <v>44511</v>
      </c>
      <c r="H87" s="475">
        <v>44508</v>
      </c>
      <c r="I87" s="475">
        <v>44508</v>
      </c>
      <c r="J87" s="155"/>
      <c r="K87" s="155"/>
      <c r="L87" s="155"/>
      <c r="M87" s="155"/>
    </row>
    <row r="88" spans="1:13" s="146" customFormat="1" ht="18" hidden="1" customHeight="1" x14ac:dyDescent="0.2">
      <c r="A88" s="396"/>
      <c r="B88" s="455" t="s">
        <v>1435</v>
      </c>
      <c r="C88" s="322" t="s">
        <v>2475</v>
      </c>
      <c r="D88" s="322">
        <v>44517</v>
      </c>
      <c r="E88" s="442">
        <f t="shared" si="106"/>
        <v>44518</v>
      </c>
      <c r="F88" s="322">
        <f t="shared" si="107"/>
        <v>44520</v>
      </c>
      <c r="G88" s="322">
        <f t="shared" si="108"/>
        <v>44521</v>
      </c>
      <c r="H88" s="475">
        <f t="shared" ref="H88:I88" si="114">H86+7</f>
        <v>44515</v>
      </c>
      <c r="I88" s="475">
        <f t="shared" si="114"/>
        <v>44515</v>
      </c>
      <c r="J88" s="155"/>
      <c r="K88" s="155"/>
      <c r="L88" s="155"/>
      <c r="M88" s="155"/>
    </row>
    <row r="89" spans="1:13" s="146" customFormat="1" ht="18" hidden="1" customHeight="1" x14ac:dyDescent="0.2">
      <c r="A89" s="396"/>
      <c r="B89" s="455" t="s">
        <v>2476</v>
      </c>
      <c r="C89" s="322" t="s">
        <v>2477</v>
      </c>
      <c r="D89" s="322">
        <v>44522</v>
      </c>
      <c r="E89" s="442">
        <f t="shared" si="106"/>
        <v>44523</v>
      </c>
      <c r="F89" s="322">
        <f t="shared" si="107"/>
        <v>44525</v>
      </c>
      <c r="G89" s="322">
        <f t="shared" si="108"/>
        <v>44526</v>
      </c>
      <c r="H89" s="475">
        <f t="shared" ref="H89:I89" si="115">H88+7</f>
        <v>44522</v>
      </c>
      <c r="I89" s="475">
        <f t="shared" si="115"/>
        <v>44522</v>
      </c>
      <c r="J89" s="155"/>
      <c r="K89" s="155"/>
      <c r="L89" s="155"/>
      <c r="M89" s="155"/>
    </row>
    <row r="90" spans="1:13" s="146" customFormat="1" ht="15.6" hidden="1" customHeight="1" x14ac:dyDescent="0.2">
      <c r="A90" s="396"/>
      <c r="B90" s="455" t="s">
        <v>1435</v>
      </c>
      <c r="C90" s="322" t="s">
        <v>2478</v>
      </c>
      <c r="D90" s="322">
        <v>44531</v>
      </c>
      <c r="E90" s="442">
        <f t="shared" si="106"/>
        <v>44532</v>
      </c>
      <c r="F90" s="322">
        <f t="shared" si="107"/>
        <v>44534</v>
      </c>
      <c r="G90" s="322">
        <f t="shared" si="108"/>
        <v>44535</v>
      </c>
      <c r="H90" s="475">
        <f t="shared" ref="H90:I90" si="116">H89+7</f>
        <v>44529</v>
      </c>
      <c r="I90" s="475">
        <f t="shared" si="116"/>
        <v>44529</v>
      </c>
      <c r="J90" s="155"/>
      <c r="K90" s="155"/>
      <c r="L90" s="155"/>
      <c r="M90" s="155"/>
    </row>
    <row r="91" spans="1:13" s="146" customFormat="1" ht="15.6" hidden="1" customHeight="1" x14ac:dyDescent="0.2">
      <c r="A91" s="396"/>
      <c r="B91" s="455" t="s">
        <v>2476</v>
      </c>
      <c r="C91" s="322" t="s">
        <v>2479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75">
        <v>44536</v>
      </c>
      <c r="I91" s="475">
        <v>44536</v>
      </c>
      <c r="J91" s="155"/>
      <c r="K91" s="155"/>
      <c r="L91" s="155"/>
      <c r="M91" s="155"/>
    </row>
    <row r="92" spans="1:13" s="146" customFormat="1" ht="15.6" hidden="1" customHeight="1" x14ac:dyDescent="0.2">
      <c r="A92" s="396"/>
      <c r="B92" s="455" t="s">
        <v>2480</v>
      </c>
      <c r="C92" s="322" t="s">
        <v>2481</v>
      </c>
      <c r="D92" s="322">
        <v>44549</v>
      </c>
      <c r="E92" s="442">
        <f t="shared" si="117"/>
        <v>44550</v>
      </c>
      <c r="F92" s="322">
        <f t="shared" si="118"/>
        <v>44552</v>
      </c>
      <c r="G92" s="322">
        <f t="shared" si="119"/>
        <v>44553</v>
      </c>
      <c r="H92" s="475">
        <f t="shared" ref="H92:I98" si="120">H91+7</f>
        <v>44543</v>
      </c>
      <c r="I92" s="475">
        <f t="shared" si="120"/>
        <v>44543</v>
      </c>
      <c r="J92" s="155"/>
      <c r="K92" s="155"/>
      <c r="L92" s="155"/>
      <c r="M92" s="155"/>
    </row>
    <row r="93" spans="1:13" s="146" customFormat="1" ht="15.6" hidden="1" customHeight="1" x14ac:dyDescent="0.2">
      <c r="A93" s="396"/>
      <c r="B93" s="455" t="s">
        <v>2476</v>
      </c>
      <c r="C93" s="322" t="s">
        <v>2482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75">
        <f t="shared" si="120"/>
        <v>44550</v>
      </c>
      <c r="I93" s="475">
        <f t="shared" si="120"/>
        <v>44550</v>
      </c>
      <c r="J93" s="155"/>
      <c r="K93" s="155"/>
      <c r="L93" s="155"/>
      <c r="M93" s="155"/>
    </row>
    <row r="94" spans="1:13" s="146" customFormat="1" ht="18" hidden="1" customHeight="1" x14ac:dyDescent="0.2">
      <c r="A94" s="396"/>
      <c r="B94" s="455" t="s">
        <v>2480</v>
      </c>
      <c r="C94" s="322" t="s">
        <v>2483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75">
        <f t="shared" si="120"/>
        <v>44557</v>
      </c>
      <c r="I94" s="475">
        <f t="shared" si="120"/>
        <v>44557</v>
      </c>
      <c r="J94" s="170"/>
      <c r="K94" s="169"/>
      <c r="L94" s="169"/>
      <c r="M94" s="169"/>
    </row>
    <row r="95" spans="1:13" s="146" customFormat="1" ht="18" hidden="1" customHeight="1" x14ac:dyDescent="0.2">
      <c r="A95" s="396"/>
      <c r="B95" s="455" t="s">
        <v>2476</v>
      </c>
      <c r="C95" s="322" t="s">
        <v>2484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75">
        <f t="shared" si="120"/>
        <v>44564</v>
      </c>
      <c r="I95" s="475">
        <f t="shared" si="120"/>
        <v>44564</v>
      </c>
      <c r="J95" s="170"/>
      <c r="K95" s="169"/>
      <c r="L95" s="169"/>
      <c r="M95" s="169"/>
    </row>
    <row r="96" spans="1:13" s="146" customFormat="1" ht="18" hidden="1" customHeight="1" x14ac:dyDescent="0.2">
      <c r="A96" s="396"/>
      <c r="B96" s="455" t="s">
        <v>2480</v>
      </c>
      <c r="C96" s="322" t="s">
        <v>2485</v>
      </c>
      <c r="D96" s="322">
        <v>44577</v>
      </c>
      <c r="E96" s="492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75">
        <f t="shared" si="120"/>
        <v>44571</v>
      </c>
      <c r="I96" s="475">
        <f t="shared" si="120"/>
        <v>44571</v>
      </c>
      <c r="J96" s="170"/>
      <c r="K96" s="169"/>
      <c r="L96" s="169"/>
      <c r="M96" s="169"/>
    </row>
    <row r="97" spans="1:13" s="146" customFormat="1" ht="18" hidden="1" customHeight="1" x14ac:dyDescent="0.2">
      <c r="A97" s="396"/>
      <c r="B97" s="455" t="s">
        <v>2476</v>
      </c>
      <c r="C97" s="322" t="s">
        <v>2486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75">
        <f t="shared" si="120"/>
        <v>44578</v>
      </c>
      <c r="I97" s="475">
        <f t="shared" si="120"/>
        <v>44578</v>
      </c>
      <c r="J97" s="170"/>
      <c r="K97" s="169"/>
      <c r="L97" s="169"/>
      <c r="M97" s="169"/>
    </row>
    <row r="98" spans="1:13" s="146" customFormat="1" ht="18" hidden="1" customHeight="1" x14ac:dyDescent="0.2">
      <c r="A98" s="396"/>
      <c r="B98" s="455" t="s">
        <v>2480</v>
      </c>
      <c r="C98" s="322" t="s">
        <v>2487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75">
        <f t="shared" si="120"/>
        <v>44585</v>
      </c>
      <c r="I98" s="475">
        <f t="shared" si="120"/>
        <v>44585</v>
      </c>
      <c r="J98" s="170"/>
      <c r="K98" s="169"/>
      <c r="L98" s="169"/>
      <c r="M98" s="169"/>
    </row>
    <row r="99" spans="1:13" s="146" customFormat="1" ht="18" hidden="1" customHeight="1" x14ac:dyDescent="0.2">
      <c r="A99" s="396" t="s">
        <v>2469</v>
      </c>
      <c r="B99" s="455" t="s">
        <v>1222</v>
      </c>
      <c r="C99" s="322" t="s">
        <v>2488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92">
        <f t="shared" ref="G99:G100" si="133">D99+4</f>
        <v>44597</v>
      </c>
      <c r="H99" s="475"/>
      <c r="I99" s="475"/>
      <c r="J99" s="155"/>
      <c r="K99" s="155"/>
      <c r="L99" s="155"/>
      <c r="M99" s="155"/>
    </row>
    <row r="100" spans="1:13" s="146" customFormat="1" ht="18" hidden="1" customHeight="1" x14ac:dyDescent="0.2">
      <c r="A100" s="396"/>
      <c r="B100" s="455" t="s">
        <v>2476</v>
      </c>
      <c r="C100" s="322" t="s">
        <v>2488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75">
        <v>44592</v>
      </c>
      <c r="I100" s="475">
        <v>44592</v>
      </c>
      <c r="J100" s="155"/>
      <c r="K100" s="155"/>
      <c r="L100" s="155"/>
      <c r="M100" s="155"/>
    </row>
    <row r="101" spans="1:13" s="146" customFormat="1" ht="18" hidden="1" customHeight="1" x14ac:dyDescent="0.2">
      <c r="A101" s="396"/>
      <c r="B101" s="455" t="s">
        <v>2480</v>
      </c>
      <c r="C101" s="322" t="s">
        <v>2489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75">
        <f>H100+7</f>
        <v>44599</v>
      </c>
      <c r="I101" s="475">
        <f>I100+7</f>
        <v>44599</v>
      </c>
      <c r="J101" s="155"/>
      <c r="K101" s="155"/>
      <c r="L101" s="155"/>
      <c r="M101" s="155"/>
    </row>
    <row r="102" spans="1:13" s="146" customFormat="1" ht="18" hidden="1" customHeight="1" x14ac:dyDescent="0.2">
      <c r="A102" s="396" t="s">
        <v>2469</v>
      </c>
      <c r="B102" s="455" t="s">
        <v>1189</v>
      </c>
      <c r="C102" s="322" t="s">
        <v>2490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75">
        <f t="shared" ref="H102:I106" si="140">H101+7</f>
        <v>44606</v>
      </c>
      <c r="I102" s="475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 x14ac:dyDescent="0.2">
      <c r="A103" s="396"/>
      <c r="B103" s="455" t="s">
        <v>2480</v>
      </c>
      <c r="C103" s="322" t="s">
        <v>2491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75">
        <f t="shared" si="140"/>
        <v>44613</v>
      </c>
      <c r="I103" s="475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 x14ac:dyDescent="0.2">
      <c r="A104" s="396" t="s">
        <v>2469</v>
      </c>
      <c r="B104" s="455" t="s">
        <v>1189</v>
      </c>
      <c r="C104" s="322" t="s">
        <v>2492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75">
        <f t="shared" si="140"/>
        <v>44620</v>
      </c>
      <c r="I104" s="475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 x14ac:dyDescent="0.2">
      <c r="A105" s="396"/>
      <c r="B105" s="455" t="s">
        <v>2480</v>
      </c>
      <c r="C105" s="322" t="s">
        <v>2493</v>
      </c>
      <c r="D105" s="322">
        <f>D104+7</f>
        <v>44626</v>
      </c>
      <c r="E105" s="492">
        <f t="shared" ref="E105" si="147">D105+1</f>
        <v>44627</v>
      </c>
      <c r="F105" s="322">
        <f t="shared" ref="F105" si="148">D105+3</f>
        <v>44629</v>
      </c>
      <c r="G105" s="492">
        <f t="shared" ref="G105" si="149">D105+4</f>
        <v>44630</v>
      </c>
      <c r="H105" s="475">
        <f t="shared" si="140"/>
        <v>44627</v>
      </c>
      <c r="I105" s="475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 x14ac:dyDescent="0.2">
      <c r="A106" s="396"/>
      <c r="B106" s="455" t="s">
        <v>1189</v>
      </c>
      <c r="C106" s="322" t="s">
        <v>2494</v>
      </c>
      <c r="D106" s="322">
        <f>D105+7</f>
        <v>44633</v>
      </c>
      <c r="E106" s="492">
        <f t="shared" ref="E106" si="150">D106+1</f>
        <v>44634</v>
      </c>
      <c r="F106" s="322">
        <f t="shared" ref="F106" si="151">D106+3</f>
        <v>44636</v>
      </c>
      <c r="G106" s="492">
        <f t="shared" ref="G106" si="152">D106+4</f>
        <v>44637</v>
      </c>
      <c r="H106" s="475">
        <f t="shared" si="140"/>
        <v>44634</v>
      </c>
      <c r="I106" s="475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 x14ac:dyDescent="0.2">
      <c r="A107" s="396"/>
      <c r="B107" s="455" t="s">
        <v>2476</v>
      </c>
      <c r="C107" s="322" t="s">
        <v>2494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75">
        <v>44634</v>
      </c>
      <c r="I107" s="475">
        <v>44634</v>
      </c>
      <c r="J107" s="155"/>
      <c r="K107" s="155"/>
      <c r="L107" s="155"/>
      <c r="M107" s="155"/>
    </row>
    <row r="108" spans="1:13" s="146" customFormat="1" ht="18" hidden="1" customHeight="1" x14ac:dyDescent="0.2">
      <c r="A108" s="396"/>
      <c r="B108" s="455" t="s">
        <v>2480</v>
      </c>
      <c r="C108" s="322" t="s">
        <v>2495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75">
        <f>H106+7</f>
        <v>44641</v>
      </c>
      <c r="I108" s="475">
        <f>I106+7</f>
        <v>44641</v>
      </c>
      <c r="J108" s="155"/>
      <c r="K108" s="155"/>
      <c r="L108" s="155"/>
      <c r="M108" s="155"/>
    </row>
    <row r="109" spans="1:13" s="146" customFormat="1" ht="18" hidden="1" customHeight="1" x14ac:dyDescent="0.2">
      <c r="A109" s="396"/>
      <c r="B109" s="455" t="s">
        <v>2476</v>
      </c>
      <c r="C109" s="322" t="s">
        <v>2495</v>
      </c>
      <c r="D109" s="322">
        <f>D107+7</f>
        <v>44640</v>
      </c>
      <c r="E109" s="442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75">
        <f>H107+7</f>
        <v>44641</v>
      </c>
      <c r="I109" s="475">
        <f>I107+7</f>
        <v>44641</v>
      </c>
      <c r="J109" s="155"/>
      <c r="K109" s="155"/>
      <c r="L109" s="155"/>
      <c r="M109" s="155"/>
    </row>
    <row r="110" spans="1:13" s="146" customFormat="1" ht="18" hidden="1" customHeight="1" x14ac:dyDescent="0.2">
      <c r="A110" s="396"/>
      <c r="B110" s="552"/>
      <c r="C110" s="553"/>
      <c r="D110" s="553"/>
      <c r="E110" s="553"/>
      <c r="F110" s="553"/>
      <c r="G110" s="553"/>
      <c r="H110" s="475"/>
      <c r="I110" s="475"/>
      <c r="J110" s="155"/>
      <c r="K110" s="155"/>
      <c r="L110" s="155"/>
      <c r="M110" s="155"/>
    </row>
    <row r="111" spans="1:13" s="146" customFormat="1" ht="18" hidden="1" customHeight="1" x14ac:dyDescent="0.2">
      <c r="A111" s="396"/>
      <c r="B111" s="455" t="s">
        <v>2394</v>
      </c>
      <c r="C111" s="322" t="s">
        <v>2496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75">
        <v>44648</v>
      </c>
      <c r="I111" s="475">
        <v>44648</v>
      </c>
      <c r="J111" s="155"/>
      <c r="K111" s="155"/>
      <c r="L111" s="155"/>
      <c r="M111" s="155"/>
    </row>
    <row r="112" spans="1:13" s="146" customFormat="1" ht="18" hidden="1" customHeight="1" x14ac:dyDescent="0.2">
      <c r="A112" s="396"/>
      <c r="B112" s="455" t="s">
        <v>2480</v>
      </c>
      <c r="C112" s="322" t="s">
        <v>2497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92">
        <f t="shared" ref="G112" si="167">D112+4</f>
        <v>44658</v>
      </c>
      <c r="H112" s="475">
        <f t="shared" ref="H112:I127" si="168">H111+7</f>
        <v>44655</v>
      </c>
      <c r="I112" s="475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 x14ac:dyDescent="0.2">
      <c r="A113" s="396" t="s">
        <v>2498</v>
      </c>
      <c r="B113" s="455" t="s">
        <v>1222</v>
      </c>
      <c r="C113" s="322" t="s">
        <v>2499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75">
        <f t="shared" si="168"/>
        <v>44662</v>
      </c>
      <c r="I113" s="475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 x14ac:dyDescent="0.2">
      <c r="A114" s="396"/>
      <c r="B114" s="455" t="s">
        <v>2480</v>
      </c>
      <c r="C114" s="322" t="s">
        <v>2499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75">
        <f t="shared" si="168"/>
        <v>44669</v>
      </c>
      <c r="I114" s="475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 x14ac:dyDescent="0.2">
      <c r="A115" s="396"/>
      <c r="B115" s="455" t="s">
        <v>2480</v>
      </c>
      <c r="C115" s="322" t="s">
        <v>2500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75">
        <f>H113+7</f>
        <v>44669</v>
      </c>
      <c r="I115" s="475">
        <f>I113+7</f>
        <v>44669</v>
      </c>
      <c r="J115" s="155"/>
      <c r="K115" s="155"/>
      <c r="L115" s="155"/>
      <c r="M115" s="155"/>
    </row>
    <row r="116" spans="1:13" s="146" customFormat="1" ht="18" hidden="1" customHeight="1" x14ac:dyDescent="0.2">
      <c r="A116" s="396" t="s">
        <v>2501</v>
      </c>
      <c r="B116" s="455" t="s">
        <v>2480</v>
      </c>
      <c r="C116" s="322" t="s">
        <v>2502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75">
        <f t="shared" si="168"/>
        <v>44676</v>
      </c>
      <c r="I116" s="475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 x14ac:dyDescent="0.2">
      <c r="A117" s="396"/>
      <c r="B117" s="455" t="s">
        <v>2480</v>
      </c>
      <c r="C117" s="322" t="s">
        <v>2503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75">
        <v>44690</v>
      </c>
      <c r="I117" s="475">
        <v>44690</v>
      </c>
      <c r="J117" s="155"/>
      <c r="K117" s="155"/>
      <c r="L117" s="155"/>
      <c r="M117" s="155"/>
    </row>
    <row r="118" spans="1:13" s="146" customFormat="1" ht="18" hidden="1" customHeight="1" x14ac:dyDescent="0.2">
      <c r="A118" s="396"/>
      <c r="B118" s="455" t="s">
        <v>2480</v>
      </c>
      <c r="C118" s="322" t="s">
        <v>2504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75">
        <f t="shared" si="168"/>
        <v>44697</v>
      </c>
      <c r="I118" s="475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 x14ac:dyDescent="0.2">
      <c r="A119" s="396"/>
      <c r="B119" s="455" t="s">
        <v>2102</v>
      </c>
      <c r="C119" s="322" t="s">
        <v>2504</v>
      </c>
      <c r="D119" s="322">
        <v>44696</v>
      </c>
      <c r="E119" s="492">
        <f>D119+1</f>
        <v>44697</v>
      </c>
      <c r="F119" s="322">
        <f>D119+3</f>
        <v>44699</v>
      </c>
      <c r="G119" s="492">
        <f>D119+4</f>
        <v>44700</v>
      </c>
      <c r="H119" s="475"/>
      <c r="I119" s="475"/>
      <c r="J119" s="155"/>
      <c r="K119" s="155"/>
      <c r="L119" s="155"/>
      <c r="M119" s="155"/>
    </row>
    <row r="120" spans="1:13" s="146" customFormat="1" ht="18" hidden="1" customHeight="1" x14ac:dyDescent="0.2">
      <c r="A120" s="396"/>
      <c r="B120" s="455" t="s">
        <v>2480</v>
      </c>
      <c r="C120" s="322" t="s">
        <v>2505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75">
        <f>H118+7</f>
        <v>44704</v>
      </c>
      <c r="I120" s="475">
        <f>I118+7</f>
        <v>44704</v>
      </c>
      <c r="J120" s="155"/>
      <c r="K120" s="155"/>
      <c r="L120" s="155"/>
      <c r="M120" s="155"/>
    </row>
    <row r="121" spans="1:13" s="146" customFormat="1" ht="18" hidden="1" customHeight="1" x14ac:dyDescent="0.2">
      <c r="A121" s="396"/>
      <c r="B121" s="455" t="s">
        <v>2480</v>
      </c>
      <c r="C121" s="322" t="s">
        <v>2506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75">
        <f t="shared" si="168"/>
        <v>44711</v>
      </c>
      <c r="I121" s="475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 x14ac:dyDescent="0.2">
      <c r="A122" s="396"/>
      <c r="B122" s="455" t="s">
        <v>2480</v>
      </c>
      <c r="C122" s="322" t="s">
        <v>2507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75">
        <f t="shared" si="168"/>
        <v>44718</v>
      </c>
      <c r="I122" s="475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 x14ac:dyDescent="0.2">
      <c r="A123" s="396"/>
      <c r="B123" s="455" t="s">
        <v>2480</v>
      </c>
      <c r="C123" s="322" t="s">
        <v>2508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75">
        <v>44724</v>
      </c>
      <c r="I123" s="475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 x14ac:dyDescent="0.2">
      <c r="A124" s="396" t="s">
        <v>2509</v>
      </c>
      <c r="B124" s="455" t="s">
        <v>2510</v>
      </c>
      <c r="C124" s="322" t="s">
        <v>2511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75">
        <f t="shared" si="168"/>
        <v>44731</v>
      </c>
      <c r="I124" s="475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 x14ac:dyDescent="0.2">
      <c r="A125" s="396"/>
      <c r="B125" s="455" t="s">
        <v>2480</v>
      </c>
      <c r="C125" s="322" t="s">
        <v>2512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75">
        <f t="shared" si="168"/>
        <v>44738</v>
      </c>
      <c r="I125" s="475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 x14ac:dyDescent="0.2">
      <c r="A126" s="396" t="s">
        <v>2513</v>
      </c>
      <c r="B126" s="153" t="s">
        <v>2480</v>
      </c>
      <c r="C126" s="320" t="s">
        <v>2514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75">
        <f t="shared" si="168"/>
        <v>44745</v>
      </c>
      <c r="I126" s="475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 x14ac:dyDescent="0.2">
      <c r="A127" s="396"/>
      <c r="B127" s="153" t="s">
        <v>2480</v>
      </c>
      <c r="C127" s="320" t="s">
        <v>2515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75">
        <f t="shared" si="168"/>
        <v>44752</v>
      </c>
      <c r="I127" s="475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 x14ac:dyDescent="0.2">
      <c r="A128" s="396"/>
      <c r="B128" s="438" t="s">
        <v>2516</v>
      </c>
      <c r="C128" s="328" t="s">
        <v>2515</v>
      </c>
      <c r="D128" s="320">
        <v>44752</v>
      </c>
      <c r="E128" s="442">
        <f t="shared" ref="E128" si="209">D128+1</f>
        <v>44753</v>
      </c>
      <c r="F128" s="322">
        <f t="shared" ref="F128" si="210">D128+3</f>
        <v>44755</v>
      </c>
      <c r="G128" s="442">
        <f t="shared" ref="G128" si="211">D128+4</f>
        <v>44756</v>
      </c>
      <c r="H128" s="475">
        <v>44752</v>
      </c>
      <c r="I128" s="475">
        <v>44753</v>
      </c>
      <c r="J128" s="162"/>
      <c r="K128" s="155"/>
      <c r="L128" s="155"/>
      <c r="M128" s="155"/>
    </row>
    <row r="129" spans="1:13" s="146" customFormat="1" ht="18" hidden="1" customHeight="1" x14ac:dyDescent="0.2">
      <c r="A129" s="396"/>
      <c r="B129" s="438" t="s">
        <v>2517</v>
      </c>
      <c r="C129" s="328" t="s">
        <v>2515</v>
      </c>
      <c r="D129" s="320">
        <v>44752</v>
      </c>
      <c r="E129" s="442">
        <f t="shared" ref="E129" si="212">D129+1</f>
        <v>44753</v>
      </c>
      <c r="F129" s="322">
        <f t="shared" ref="F129" si="213">D129+3</f>
        <v>44755</v>
      </c>
      <c r="G129" s="442">
        <f t="shared" ref="G129" si="214">D129+4</f>
        <v>44756</v>
      </c>
      <c r="H129" s="475">
        <v>44752</v>
      </c>
      <c r="I129" s="475">
        <v>44753</v>
      </c>
      <c r="J129" s="162"/>
      <c r="K129" s="155"/>
      <c r="L129" s="155"/>
      <c r="M129" s="155"/>
    </row>
    <row r="130" spans="1:13" s="146" customFormat="1" ht="18" hidden="1" customHeight="1" x14ac:dyDescent="0.2">
      <c r="A130" s="396"/>
      <c r="B130" s="153" t="s">
        <v>2518</v>
      </c>
      <c r="C130" s="320" t="s">
        <v>2519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75">
        <v>44760</v>
      </c>
      <c r="I130" s="475">
        <v>44761</v>
      </c>
      <c r="J130" s="162"/>
      <c r="K130" s="155"/>
      <c r="L130" s="155"/>
      <c r="M130" s="155"/>
    </row>
    <row r="131" spans="1:13" s="146" customFormat="1" ht="18" hidden="1" customHeight="1" x14ac:dyDescent="0.2">
      <c r="A131" s="396" t="s">
        <v>2520</v>
      </c>
      <c r="B131" s="604" t="s">
        <v>1473</v>
      </c>
      <c r="C131" s="320" t="s">
        <v>2521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75">
        <v>44766</v>
      </c>
      <c r="I131" s="475">
        <v>44767</v>
      </c>
      <c r="J131" s="155"/>
      <c r="K131" s="155"/>
      <c r="L131" s="155"/>
      <c r="M131" s="155"/>
    </row>
    <row r="132" spans="1:13" s="146" customFormat="1" ht="18" hidden="1" customHeight="1" x14ac:dyDescent="0.2">
      <c r="A132" s="396"/>
      <c r="B132" s="603" t="s">
        <v>2480</v>
      </c>
      <c r="C132" s="320" t="s">
        <v>2522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75">
        <f>H131+7</f>
        <v>44773</v>
      </c>
      <c r="I132" s="475">
        <f>I131+7</f>
        <v>44774</v>
      </c>
      <c r="J132" s="155"/>
      <c r="K132" s="155"/>
      <c r="L132" s="155"/>
      <c r="M132" s="155"/>
    </row>
    <row r="133" spans="1:13" s="146" customFormat="1" ht="18" hidden="1" customHeight="1" x14ac:dyDescent="0.2">
      <c r="A133" s="396" t="s">
        <v>2520</v>
      </c>
      <c r="B133" s="216" t="s">
        <v>400</v>
      </c>
      <c r="C133" s="320" t="s">
        <v>2523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92">
        <f t="shared" ref="G133" si="224">D133+4</f>
        <v>44785</v>
      </c>
      <c r="H133" s="475">
        <f t="shared" ref="H133:H168" si="225">H132+7</f>
        <v>44780</v>
      </c>
      <c r="I133" s="475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 x14ac:dyDescent="0.2">
      <c r="A134" s="396"/>
      <c r="B134" s="153" t="s">
        <v>2480</v>
      </c>
      <c r="C134" s="320" t="s">
        <v>2524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92">
        <f t="shared" ref="G134" si="229">D134+4</f>
        <v>44787</v>
      </c>
      <c r="H134" s="475">
        <f t="shared" si="225"/>
        <v>44787</v>
      </c>
      <c r="I134" s="475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 x14ac:dyDescent="0.2">
      <c r="A135" s="396"/>
      <c r="B135" s="153" t="s">
        <v>2480</v>
      </c>
      <c r="C135" s="320" t="s">
        <v>2525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92">
        <f t="shared" ref="G135" si="232">D135+4</f>
        <v>44796</v>
      </c>
      <c r="H135" s="475">
        <f t="shared" si="225"/>
        <v>44794</v>
      </c>
      <c r="I135" s="475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 x14ac:dyDescent="0.2">
      <c r="A136" s="396" t="s">
        <v>2520</v>
      </c>
      <c r="B136" s="153" t="s">
        <v>1471</v>
      </c>
      <c r="C136" s="320" t="s">
        <v>2526</v>
      </c>
      <c r="D136" s="492">
        <v>44801</v>
      </c>
      <c r="E136" s="492">
        <f t="shared" ref="E136" si="233">D136+1</f>
        <v>44802</v>
      </c>
      <c r="F136" s="492">
        <f t="shared" ref="F136" si="234">D136+3</f>
        <v>44804</v>
      </c>
      <c r="G136" s="492">
        <f t="shared" ref="G136" si="235">D136+4</f>
        <v>44805</v>
      </c>
      <c r="H136" s="475">
        <f t="shared" si="225"/>
        <v>44801</v>
      </c>
      <c r="I136" s="475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 x14ac:dyDescent="0.2">
      <c r="A137" s="396"/>
      <c r="B137" s="438" t="s">
        <v>388</v>
      </c>
      <c r="C137" s="320" t="s">
        <v>2527</v>
      </c>
      <c r="D137" s="492">
        <f t="shared" si="187"/>
        <v>44808</v>
      </c>
      <c r="E137" s="492">
        <f t="shared" ref="E137" si="236">D137+1</f>
        <v>44809</v>
      </c>
      <c r="F137" s="492">
        <f t="shared" ref="F137" si="237">D137+3</f>
        <v>44811</v>
      </c>
      <c r="G137" s="492">
        <f t="shared" ref="G137" si="238">D137+4</f>
        <v>44812</v>
      </c>
      <c r="H137" s="475">
        <f t="shared" si="225"/>
        <v>44808</v>
      </c>
      <c r="I137" s="475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 x14ac:dyDescent="0.2">
      <c r="A138" s="396"/>
      <c r="B138" s="123" t="s">
        <v>2528</v>
      </c>
      <c r="C138" s="155"/>
      <c r="D138" s="155"/>
      <c r="E138" s="452"/>
      <c r="F138" s="452"/>
      <c r="G138" s="611"/>
      <c r="H138" s="475">
        <f t="shared" si="225"/>
        <v>44815</v>
      </c>
      <c r="I138" s="475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 x14ac:dyDescent="0.2">
      <c r="A139" s="396"/>
      <c r="B139" s="164"/>
      <c r="C139" s="155"/>
      <c r="D139" s="155"/>
      <c r="E139" s="155"/>
      <c r="F139" s="155"/>
      <c r="G139" s="611"/>
      <c r="H139" s="475">
        <f t="shared" si="225"/>
        <v>44822</v>
      </c>
      <c r="I139" s="475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 x14ac:dyDescent="0.2">
      <c r="A140" s="396"/>
      <c r="B140" s="395" t="s">
        <v>1818</v>
      </c>
      <c r="C140" s="169" t="s">
        <v>2529</v>
      </c>
      <c r="D140" s="332" t="s">
        <v>1407</v>
      </c>
      <c r="E140" s="163" t="s">
        <v>2030</v>
      </c>
      <c r="F140" s="163" t="s">
        <v>295</v>
      </c>
      <c r="G140" s="612" t="s">
        <v>2530</v>
      </c>
      <c r="H140" s="475">
        <f t="shared" si="225"/>
        <v>44829</v>
      </c>
      <c r="I140" s="475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 x14ac:dyDescent="0.2">
      <c r="A141" s="396"/>
      <c r="B141" s="152" t="s">
        <v>380</v>
      </c>
      <c r="C141" s="152" t="s">
        <v>381</v>
      </c>
      <c r="D141" s="332" t="s">
        <v>1187</v>
      </c>
      <c r="E141" s="332" t="s">
        <v>2468</v>
      </c>
      <c r="F141" s="332" t="s">
        <v>165</v>
      </c>
      <c r="G141" s="613" t="s">
        <v>260</v>
      </c>
      <c r="H141" s="475">
        <f t="shared" si="225"/>
        <v>44836</v>
      </c>
      <c r="I141" s="475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 x14ac:dyDescent="0.2">
      <c r="A142" s="396"/>
      <c r="B142" s="153" t="s">
        <v>1435</v>
      </c>
      <c r="C142" s="320" t="s">
        <v>2471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92">
        <f t="shared" ref="G142:G147" si="241">D142+5</f>
        <v>44498</v>
      </c>
      <c r="H142" s="475">
        <f t="shared" si="225"/>
        <v>44843</v>
      </c>
      <c r="I142" s="475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 x14ac:dyDescent="0.2">
      <c r="A143" s="396"/>
      <c r="B143" s="153" t="s">
        <v>2476</v>
      </c>
      <c r="C143" s="320" t="s">
        <v>2472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92">
        <f t="shared" si="241"/>
        <v>44505</v>
      </c>
      <c r="H143" s="475">
        <f t="shared" si="225"/>
        <v>44850</v>
      </c>
      <c r="I143" s="475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 x14ac:dyDescent="0.2">
      <c r="A144" s="396"/>
      <c r="B144" s="153" t="s">
        <v>1435</v>
      </c>
      <c r="C144" s="320" t="s">
        <v>2474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92">
        <f t="shared" si="241"/>
        <v>44517</v>
      </c>
      <c r="H144" s="475">
        <f t="shared" si="225"/>
        <v>44857</v>
      </c>
      <c r="I144" s="475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 x14ac:dyDescent="0.2">
      <c r="A145" s="396"/>
      <c r="B145" s="153" t="s">
        <v>2473</v>
      </c>
      <c r="C145" s="320" t="s">
        <v>2475</v>
      </c>
      <c r="D145" s="601">
        <v>44521</v>
      </c>
      <c r="E145" s="487">
        <f t="shared" si="239"/>
        <v>44522</v>
      </c>
      <c r="F145" s="487">
        <f t="shared" si="240"/>
        <v>44524</v>
      </c>
      <c r="G145" s="614">
        <f t="shared" si="241"/>
        <v>44526</v>
      </c>
      <c r="H145" s="475">
        <f t="shared" si="225"/>
        <v>44864</v>
      </c>
      <c r="I145" s="475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 x14ac:dyDescent="0.2">
      <c r="A146" s="396"/>
      <c r="B146" s="153" t="s">
        <v>1435</v>
      </c>
      <c r="C146" s="320" t="s">
        <v>2477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92">
        <f t="shared" si="241"/>
        <v>44526</v>
      </c>
      <c r="H146" s="475">
        <f t="shared" si="225"/>
        <v>44871</v>
      </c>
      <c r="I146" s="475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 x14ac:dyDescent="0.2">
      <c r="A147" s="396"/>
      <c r="B147" s="153" t="s">
        <v>2476</v>
      </c>
      <c r="C147" s="320" t="s">
        <v>2478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92">
        <f t="shared" si="241"/>
        <v>44538</v>
      </c>
      <c r="H147" s="475">
        <f t="shared" si="225"/>
        <v>44878</v>
      </c>
      <c r="I147" s="475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 x14ac:dyDescent="0.2">
      <c r="A148" s="396"/>
      <c r="B148" s="153" t="s">
        <v>1435</v>
      </c>
      <c r="C148" s="320" t="s">
        <v>2479</v>
      </c>
      <c r="D148" s="320">
        <v>44540</v>
      </c>
      <c r="E148" s="470">
        <f t="shared" ref="E148:E149" si="242">D148+1</f>
        <v>44541</v>
      </c>
      <c r="F148" s="470">
        <f t="shared" ref="F148:F149" si="243">D148+3</f>
        <v>44543</v>
      </c>
      <c r="G148" s="492">
        <f t="shared" ref="G148:G149" si="244">D148+5</f>
        <v>44545</v>
      </c>
      <c r="H148" s="475">
        <f t="shared" si="225"/>
        <v>44885</v>
      </c>
      <c r="I148" s="475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 x14ac:dyDescent="0.2">
      <c r="A149" s="396"/>
      <c r="B149" s="153" t="s">
        <v>2476</v>
      </c>
      <c r="C149" s="320" t="s">
        <v>2481</v>
      </c>
      <c r="D149" s="320">
        <v>44546</v>
      </c>
      <c r="E149" s="492">
        <f t="shared" si="242"/>
        <v>44547</v>
      </c>
      <c r="F149" s="492">
        <f t="shared" si="243"/>
        <v>44549</v>
      </c>
      <c r="G149" s="492">
        <f t="shared" si="244"/>
        <v>44551</v>
      </c>
      <c r="H149" s="475">
        <f t="shared" si="225"/>
        <v>44892</v>
      </c>
      <c r="I149" s="475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 x14ac:dyDescent="0.2">
      <c r="A150" s="396" t="s">
        <v>2520</v>
      </c>
      <c r="B150" s="153" t="s">
        <v>2531</v>
      </c>
      <c r="C150" s="320" t="s">
        <v>2482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92">
        <f t="shared" ref="G150" si="247">D150+5</f>
        <v>44554</v>
      </c>
      <c r="H150" s="475">
        <f t="shared" si="225"/>
        <v>44899</v>
      </c>
      <c r="I150" s="475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 x14ac:dyDescent="0.2">
      <c r="A151" s="396"/>
      <c r="B151" s="153" t="s">
        <v>2476</v>
      </c>
      <c r="C151" s="320" t="s">
        <v>2483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92">
        <f t="shared" ref="G151" si="250">D151+5</f>
        <v>44564</v>
      </c>
      <c r="H151" s="475">
        <f t="shared" si="225"/>
        <v>44906</v>
      </c>
      <c r="I151" s="475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 x14ac:dyDescent="0.2">
      <c r="A152" s="396"/>
      <c r="B152" s="153" t="s">
        <v>1435</v>
      </c>
      <c r="C152" s="320" t="s">
        <v>2484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92">
        <f t="shared" ref="G152:G156" si="253">D152+5</f>
        <v>44575</v>
      </c>
      <c r="H152" s="475">
        <f t="shared" si="225"/>
        <v>44913</v>
      </c>
      <c r="I152" s="475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 x14ac:dyDescent="0.2">
      <c r="A153" s="396"/>
      <c r="B153" s="153" t="s">
        <v>2532</v>
      </c>
      <c r="C153" s="320" t="s">
        <v>2484</v>
      </c>
      <c r="D153" s="320">
        <v>44569</v>
      </c>
      <c r="E153" s="322">
        <f t="shared" ref="E153" si="254">D153+1</f>
        <v>44570</v>
      </c>
      <c r="F153" s="442">
        <f t="shared" ref="F153" si="255">D153+3</f>
        <v>44572</v>
      </c>
      <c r="G153" s="492">
        <f t="shared" ref="G153" si="256">D153+5</f>
        <v>44574</v>
      </c>
      <c r="H153" s="475">
        <f t="shared" si="225"/>
        <v>44920</v>
      </c>
      <c r="I153" s="475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 x14ac:dyDescent="0.2">
      <c r="A154" s="396" t="s">
        <v>2469</v>
      </c>
      <c r="B154" s="153" t="s">
        <v>2532</v>
      </c>
      <c r="C154" s="320" t="s">
        <v>2485</v>
      </c>
      <c r="D154" s="320">
        <v>44577</v>
      </c>
      <c r="E154" s="322">
        <f t="shared" si="251"/>
        <v>44578</v>
      </c>
      <c r="F154" s="492">
        <f t="shared" si="252"/>
        <v>44580</v>
      </c>
      <c r="G154" s="492">
        <f t="shared" si="253"/>
        <v>44582</v>
      </c>
      <c r="H154" s="475">
        <f t="shared" si="225"/>
        <v>44927</v>
      </c>
      <c r="I154" s="475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 x14ac:dyDescent="0.2">
      <c r="A155" s="396"/>
      <c r="B155" s="153" t="s">
        <v>2532</v>
      </c>
      <c r="C155" s="320" t="s">
        <v>2486</v>
      </c>
      <c r="D155" s="320">
        <v>44584</v>
      </c>
      <c r="E155" s="322">
        <f t="shared" si="251"/>
        <v>44585</v>
      </c>
      <c r="F155" s="492">
        <f t="shared" si="252"/>
        <v>44587</v>
      </c>
      <c r="G155" s="492">
        <f t="shared" si="253"/>
        <v>44589</v>
      </c>
      <c r="H155" s="475">
        <f t="shared" si="225"/>
        <v>44934</v>
      </c>
      <c r="I155" s="475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 x14ac:dyDescent="0.2">
      <c r="A156" s="396" t="s">
        <v>2533</v>
      </c>
      <c r="B156" s="153" t="s">
        <v>2531</v>
      </c>
      <c r="C156" s="320" t="s">
        <v>2486</v>
      </c>
      <c r="D156" s="320">
        <v>44588</v>
      </c>
      <c r="E156" s="442">
        <f t="shared" si="251"/>
        <v>44589</v>
      </c>
      <c r="F156" s="442">
        <f t="shared" si="252"/>
        <v>44591</v>
      </c>
      <c r="G156" s="492">
        <f t="shared" si="253"/>
        <v>44593</v>
      </c>
      <c r="H156" s="475">
        <f t="shared" si="225"/>
        <v>44941</v>
      </c>
      <c r="I156" s="475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 x14ac:dyDescent="0.2">
      <c r="A157" s="396" t="s">
        <v>2534</v>
      </c>
      <c r="B157" s="153" t="s">
        <v>2531</v>
      </c>
      <c r="C157" s="320" t="s">
        <v>2487</v>
      </c>
      <c r="D157" s="320">
        <v>44591</v>
      </c>
      <c r="E157" s="322">
        <f t="shared" ref="E157" si="257">D157+1</f>
        <v>44592</v>
      </c>
      <c r="F157" s="492">
        <f t="shared" ref="F157" si="258">D157+3</f>
        <v>44594</v>
      </c>
      <c r="G157" s="492">
        <f t="shared" ref="G157" si="259">D157+5</f>
        <v>44596</v>
      </c>
      <c r="H157" s="475">
        <f t="shared" si="225"/>
        <v>44948</v>
      </c>
      <c r="I157" s="475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 x14ac:dyDescent="0.2">
      <c r="A158" s="396"/>
      <c r="B158" s="153" t="s">
        <v>2476</v>
      </c>
      <c r="C158" s="320" t="s">
        <v>2487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92">
        <f t="shared" ref="G158" si="262">D158+5</f>
        <v>44589</v>
      </c>
      <c r="H158" s="475">
        <f t="shared" si="225"/>
        <v>44955</v>
      </c>
      <c r="I158" s="475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 x14ac:dyDescent="0.2">
      <c r="A159" s="396"/>
      <c r="B159" s="153" t="s">
        <v>1435</v>
      </c>
      <c r="C159" s="320" t="s">
        <v>2488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92">
        <f t="shared" ref="G159" si="265">D159+5</f>
        <v>44596</v>
      </c>
      <c r="H159" s="475">
        <f t="shared" si="225"/>
        <v>44962</v>
      </c>
      <c r="I159" s="475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 x14ac:dyDescent="0.2">
      <c r="A160" s="396"/>
      <c r="B160" s="153" t="s">
        <v>2476</v>
      </c>
      <c r="C160" s="320" t="s">
        <v>2489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92">
        <f t="shared" ref="G160:G163" si="268">D160+5</f>
        <v>44603</v>
      </c>
      <c r="H160" s="475">
        <f t="shared" si="225"/>
        <v>44969</v>
      </c>
      <c r="I160" s="475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 x14ac:dyDescent="0.2">
      <c r="A161" s="396"/>
      <c r="B161" s="153" t="s">
        <v>1435</v>
      </c>
      <c r="C161" s="320" t="s">
        <v>2490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92">
        <f t="shared" si="268"/>
        <v>44610</v>
      </c>
      <c r="H161" s="475">
        <f t="shared" si="225"/>
        <v>44976</v>
      </c>
      <c r="I161" s="475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 x14ac:dyDescent="0.2">
      <c r="A162" s="396" t="s">
        <v>2469</v>
      </c>
      <c r="B162" s="153" t="s">
        <v>1189</v>
      </c>
      <c r="C162" s="320" t="s">
        <v>2491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92">
        <f t="shared" si="268"/>
        <v>44617</v>
      </c>
      <c r="H162" s="475">
        <f t="shared" si="225"/>
        <v>44983</v>
      </c>
      <c r="I162" s="475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 x14ac:dyDescent="0.2">
      <c r="A163" s="396"/>
      <c r="B163" s="153" t="s">
        <v>1435</v>
      </c>
      <c r="C163" s="320" t="s">
        <v>2492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92">
        <f t="shared" si="268"/>
        <v>44624</v>
      </c>
      <c r="H163" s="475">
        <f t="shared" si="225"/>
        <v>44990</v>
      </c>
      <c r="I163" s="475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 x14ac:dyDescent="0.2">
      <c r="A164" s="396"/>
      <c r="B164" s="153" t="s">
        <v>1189</v>
      </c>
      <c r="C164" s="320" t="s">
        <v>2493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92">
        <f t="shared" ref="G164" si="271">D164+5</f>
        <v>44631</v>
      </c>
      <c r="H164" s="475">
        <f t="shared" si="225"/>
        <v>44997</v>
      </c>
      <c r="I164" s="475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 x14ac:dyDescent="0.2">
      <c r="A165" s="396"/>
      <c r="B165" s="153" t="s">
        <v>1435</v>
      </c>
      <c r="C165" s="320" t="s">
        <v>2494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92">
        <f t="shared" ref="G165:G167" si="274">D165+5</f>
        <v>44638</v>
      </c>
      <c r="H165" s="475">
        <f t="shared" si="225"/>
        <v>45004</v>
      </c>
      <c r="I165" s="475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 x14ac:dyDescent="0.2">
      <c r="A166" s="396" t="s">
        <v>1198</v>
      </c>
      <c r="B166" s="560" t="s">
        <v>388</v>
      </c>
      <c r="C166" s="320" t="s">
        <v>2495</v>
      </c>
      <c r="D166" s="320">
        <f>D165+7</f>
        <v>44640</v>
      </c>
      <c r="E166" s="442">
        <f t="shared" si="272"/>
        <v>44641</v>
      </c>
      <c r="F166" s="442">
        <f t="shared" si="273"/>
        <v>44643</v>
      </c>
      <c r="G166" s="492">
        <f t="shared" si="274"/>
        <v>44645</v>
      </c>
      <c r="H166" s="475">
        <f t="shared" si="225"/>
        <v>45011</v>
      </c>
      <c r="I166" s="475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 x14ac:dyDescent="0.2">
      <c r="A167" s="396"/>
      <c r="B167" s="153" t="s">
        <v>1435</v>
      </c>
      <c r="C167" s="320" t="s">
        <v>2496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92">
        <f t="shared" si="274"/>
        <v>44652</v>
      </c>
      <c r="H167" s="475">
        <f t="shared" si="225"/>
        <v>45018</v>
      </c>
      <c r="I167" s="475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 x14ac:dyDescent="0.2">
      <c r="A168" s="396" t="s">
        <v>1198</v>
      </c>
      <c r="B168" s="153" t="s">
        <v>2535</v>
      </c>
      <c r="C168" s="320" t="s">
        <v>2497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92">
        <f t="shared" ref="G168" si="277">D168+5</f>
        <v>44659</v>
      </c>
      <c r="H168" s="475">
        <f t="shared" si="225"/>
        <v>45025</v>
      </c>
      <c r="I168" s="475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 x14ac:dyDescent="0.2">
      <c r="A169" s="396" t="s">
        <v>2520</v>
      </c>
      <c r="B169" s="153" t="s">
        <v>2407</v>
      </c>
      <c r="C169" s="320" t="s">
        <v>2536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92">
        <f t="shared" ref="G169" si="278">D169+4</f>
        <v>44819</v>
      </c>
      <c r="H169" s="475">
        <v>44815</v>
      </c>
      <c r="I169" s="475">
        <v>44816</v>
      </c>
      <c r="J169" s="162"/>
      <c r="K169" s="145"/>
      <c r="L169" s="145"/>
      <c r="M169" s="159"/>
    </row>
    <row r="170" spans="1:13" s="146" customFormat="1" ht="18" hidden="1" customHeight="1" x14ac:dyDescent="0.2">
      <c r="A170" s="396"/>
      <c r="B170" s="153" t="s">
        <v>2480</v>
      </c>
      <c r="C170" s="320" t="s">
        <v>2537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92">
        <f t="shared" ref="G170" si="282">D170+4</f>
        <v>44826</v>
      </c>
      <c r="H170" s="475">
        <v>44822</v>
      </c>
      <c r="I170" s="475">
        <v>44823</v>
      </c>
      <c r="J170" s="162"/>
      <c r="K170" s="145"/>
      <c r="L170" s="145"/>
      <c r="M170" s="159"/>
    </row>
    <row r="171" spans="1:13" s="146" customFormat="1" ht="18" hidden="1" customHeight="1" x14ac:dyDescent="0.2">
      <c r="A171" s="396"/>
      <c r="B171" s="153" t="s">
        <v>2480</v>
      </c>
      <c r="C171" s="320" t="s">
        <v>2538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92">
        <f t="shared" ref="G171" si="285">D171+4</f>
        <v>44834</v>
      </c>
      <c r="H171" s="475">
        <v>44829</v>
      </c>
      <c r="I171" s="475">
        <v>44830</v>
      </c>
      <c r="J171" s="162"/>
      <c r="K171" s="145"/>
      <c r="L171" s="145"/>
      <c r="M171" s="159"/>
    </row>
    <row r="172" spans="1:13" s="146" customFormat="1" ht="18" hidden="1" customHeight="1" x14ac:dyDescent="0.2">
      <c r="A172" s="396"/>
      <c r="B172" s="153" t="s">
        <v>2480</v>
      </c>
      <c r="C172" s="320" t="s">
        <v>2539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92">
        <f t="shared" ref="G172" si="288">D172+4</f>
        <v>44841</v>
      </c>
      <c r="H172" s="475">
        <v>44836</v>
      </c>
      <c r="I172" s="475">
        <v>44837</v>
      </c>
      <c r="J172" s="162"/>
      <c r="K172" s="145"/>
      <c r="L172" s="145"/>
      <c r="M172" s="159"/>
    </row>
    <row r="173" spans="1:13" s="146" customFormat="1" ht="18" hidden="1" customHeight="1" x14ac:dyDescent="0.2">
      <c r="A173" s="396"/>
      <c r="B173" s="153" t="s">
        <v>2480</v>
      </c>
      <c r="C173" s="320" t="s">
        <v>2540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92">
        <f t="shared" ref="G173" si="291">D173+4</f>
        <v>44848</v>
      </c>
      <c r="H173" s="475">
        <f t="shared" ref="H173:I177" si="292">H172+7</f>
        <v>44843</v>
      </c>
      <c r="I173" s="475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 x14ac:dyDescent="0.2">
      <c r="A174" s="396"/>
      <c r="B174" s="153" t="s">
        <v>2480</v>
      </c>
      <c r="C174" s="320" t="s">
        <v>2541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92">
        <f t="shared" ref="G174" si="295">D174+4</f>
        <v>44856</v>
      </c>
      <c r="H174" s="475">
        <f t="shared" si="292"/>
        <v>44850</v>
      </c>
      <c r="I174" s="475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 x14ac:dyDescent="0.2">
      <c r="A175" s="396"/>
      <c r="B175" s="153" t="s">
        <v>2480</v>
      </c>
      <c r="C175" s="320" t="s">
        <v>2542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92">
        <f t="shared" ref="G175" si="298">D175+4</f>
        <v>44862</v>
      </c>
      <c r="H175" s="475">
        <f t="shared" si="292"/>
        <v>44857</v>
      </c>
      <c r="I175" s="475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 x14ac:dyDescent="0.2">
      <c r="A176" s="396" t="s">
        <v>2520</v>
      </c>
      <c r="B176" s="564" t="s">
        <v>385</v>
      </c>
      <c r="C176" s="320" t="s">
        <v>2543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92">
        <f t="shared" ref="G176" si="301">D176+4</f>
        <v>44868</v>
      </c>
      <c r="H176" s="475">
        <f t="shared" si="292"/>
        <v>44864</v>
      </c>
      <c r="I176" s="475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 x14ac:dyDescent="0.2">
      <c r="A177" s="396" t="s">
        <v>2520</v>
      </c>
      <c r="B177" s="564" t="s">
        <v>385</v>
      </c>
      <c r="C177" s="320" t="s">
        <v>2544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92">
        <f t="shared" ref="G177" si="304">D177+4</f>
        <v>44875</v>
      </c>
      <c r="H177" s="475">
        <f t="shared" si="292"/>
        <v>44871</v>
      </c>
      <c r="I177" s="475">
        <f t="shared" si="292"/>
        <v>44872</v>
      </c>
      <c r="J177" s="162"/>
      <c r="K177" s="145"/>
      <c r="L177" s="145"/>
      <c r="M177" s="159"/>
    </row>
    <row r="178" spans="1:13" s="146" customFormat="1" ht="18" customHeight="1" x14ac:dyDescent="0.2">
      <c r="A178" s="396"/>
      <c r="B178" s="434" t="s">
        <v>829</v>
      </c>
      <c r="C178" s="155"/>
      <c r="D178" s="155"/>
      <c r="E178" s="155"/>
      <c r="F178" s="155"/>
      <c r="G178" s="155"/>
      <c r="H178" s="475"/>
      <c r="I178" s="475"/>
      <c r="J178" s="145"/>
      <c r="K178" s="145"/>
      <c r="L178" s="145"/>
      <c r="M178" s="159"/>
    </row>
    <row r="179" spans="1:13" s="146" customFormat="1" ht="18" customHeight="1" x14ac:dyDescent="0.2">
      <c r="A179" s="396"/>
      <c r="B179" s="164"/>
      <c r="C179" s="155"/>
      <c r="D179" s="155"/>
      <c r="E179" s="155"/>
      <c r="F179" s="155"/>
      <c r="G179" s="155"/>
      <c r="H179" s="475"/>
      <c r="I179" s="475"/>
      <c r="J179" s="145"/>
      <c r="K179" s="145"/>
      <c r="L179" s="145"/>
      <c r="M179" s="159"/>
    </row>
    <row r="180" spans="1:13" s="146" customFormat="1" ht="18" customHeight="1" x14ac:dyDescent="0.2">
      <c r="A180" s="396"/>
      <c r="B180" s="164"/>
      <c r="C180" s="155"/>
      <c r="D180" s="155"/>
      <c r="E180" s="155"/>
      <c r="F180" s="155"/>
      <c r="G180" s="155"/>
      <c r="H180" s="475"/>
      <c r="I180" s="475"/>
      <c r="J180" s="145"/>
      <c r="K180" s="145"/>
      <c r="L180" s="145"/>
      <c r="M180" s="159"/>
    </row>
    <row r="181" spans="1:13" s="146" customFormat="1" ht="18" customHeight="1" x14ac:dyDescent="0.2">
      <c r="A181" s="396"/>
      <c r="B181" s="164"/>
      <c r="C181" s="155"/>
      <c r="D181" s="155"/>
      <c r="E181" s="155"/>
      <c r="F181" s="155"/>
      <c r="G181" s="155"/>
      <c r="H181" s="428"/>
      <c r="I181" s="409"/>
      <c r="J181" s="145"/>
      <c r="K181" s="145"/>
      <c r="L181" s="145"/>
      <c r="M181" s="159"/>
    </row>
    <row r="182" spans="1:13" s="146" customFormat="1" ht="18" customHeight="1" x14ac:dyDescent="0.2">
      <c r="A182" s="396"/>
      <c r="B182" s="477" t="s">
        <v>2545</v>
      </c>
      <c r="C182" s="452"/>
      <c r="D182" s="452"/>
      <c r="E182" s="452"/>
      <c r="F182" s="452"/>
      <c r="G182" s="155"/>
      <c r="H182" s="428"/>
      <c r="I182" s="409"/>
      <c r="J182" s="145"/>
      <c r="K182" s="145"/>
      <c r="L182" s="145"/>
      <c r="M182" s="159"/>
    </row>
    <row r="183" spans="1:13" s="146" customFormat="1" ht="18" customHeight="1" x14ac:dyDescent="0.2">
      <c r="A183" s="396"/>
      <c r="B183" s="164"/>
      <c r="C183" s="155"/>
      <c r="D183" s="155"/>
      <c r="E183" s="155"/>
      <c r="F183" s="155"/>
      <c r="G183" s="155"/>
      <c r="H183" s="428"/>
      <c r="I183" s="409"/>
      <c r="J183" s="145"/>
      <c r="K183" s="145"/>
      <c r="L183" s="145"/>
      <c r="M183" s="159"/>
    </row>
    <row r="184" spans="1:13" s="146" customFormat="1" ht="36.75" customHeight="1" x14ac:dyDescent="0.2">
      <c r="A184" s="396"/>
      <c r="B184" s="395" t="s">
        <v>2546</v>
      </c>
      <c r="C184" s="151" t="s">
        <v>1181</v>
      </c>
      <c r="D184" s="332" t="s">
        <v>1407</v>
      </c>
      <c r="E184" s="163" t="s">
        <v>2030</v>
      </c>
      <c r="F184" s="332" t="s">
        <v>334</v>
      </c>
      <c r="G184" s="451" t="s">
        <v>2</v>
      </c>
      <c r="H184" s="447"/>
      <c r="I184" s="170"/>
      <c r="J184" s="170"/>
      <c r="K184" s="169"/>
      <c r="L184" s="169"/>
      <c r="M184" s="169"/>
    </row>
    <row r="185" spans="1:13" s="146" customFormat="1" ht="18" customHeight="1" x14ac:dyDescent="0.2">
      <c r="A185" s="396"/>
      <c r="B185" s="152" t="s">
        <v>380</v>
      </c>
      <c r="C185" s="152" t="s">
        <v>381</v>
      </c>
      <c r="D185" s="332"/>
      <c r="E185" s="332" t="s">
        <v>2468</v>
      </c>
      <c r="F185" s="332" t="s">
        <v>312</v>
      </c>
      <c r="G185" s="428"/>
      <c r="H185" s="450"/>
      <c r="I185" s="164"/>
      <c r="J185" s="155"/>
      <c r="K185" s="155"/>
      <c r="L185" s="155"/>
      <c r="M185" s="155"/>
    </row>
    <row r="186" spans="1:13" s="146" customFormat="1" ht="18" hidden="1" customHeight="1" x14ac:dyDescent="0.2">
      <c r="A186" s="396"/>
      <c r="B186" s="320" t="s">
        <v>779</v>
      </c>
      <c r="C186" s="320" t="s">
        <v>2547</v>
      </c>
      <c r="D186" s="320">
        <v>44494</v>
      </c>
      <c r="E186" s="320">
        <f>D186+1</f>
        <v>44495</v>
      </c>
      <c r="F186" s="320">
        <f>D186+4</f>
        <v>44498</v>
      </c>
      <c r="G186" s="428">
        <v>44495</v>
      </c>
      <c r="H186" s="450"/>
      <c r="I186" s="164"/>
      <c r="J186" s="155"/>
      <c r="K186" s="155"/>
      <c r="L186" s="155"/>
      <c r="M186" s="155"/>
    </row>
    <row r="187" spans="1:13" s="146" customFormat="1" ht="18" hidden="1" customHeight="1" x14ac:dyDescent="0.2">
      <c r="A187" s="396"/>
      <c r="B187" s="320" t="s">
        <v>779</v>
      </c>
      <c r="C187" s="320" t="s">
        <v>2548</v>
      </c>
      <c r="D187" s="320">
        <v>44508</v>
      </c>
      <c r="E187" s="320">
        <f>D187+1</f>
        <v>44509</v>
      </c>
      <c r="F187" s="320">
        <f>D187+4</f>
        <v>44512</v>
      </c>
      <c r="G187" s="428">
        <v>44509</v>
      </c>
      <c r="H187" s="450"/>
      <c r="I187" s="164"/>
      <c r="J187" s="155"/>
      <c r="K187" s="155"/>
      <c r="L187" s="155"/>
      <c r="M187" s="155"/>
    </row>
    <row r="188" spans="1:13" s="146" customFormat="1" ht="18" hidden="1" customHeight="1" x14ac:dyDescent="0.2">
      <c r="A188" s="396"/>
      <c r="B188" s="320" t="s">
        <v>779</v>
      </c>
      <c r="C188" s="320" t="s">
        <v>2549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28">
        <v>44516</v>
      </c>
      <c r="H188" s="450"/>
      <c r="I188" s="164"/>
      <c r="J188" s="155"/>
      <c r="K188" s="155"/>
      <c r="L188" s="155"/>
      <c r="M188" s="155"/>
    </row>
    <row r="189" spans="1:13" s="146" customFormat="1" ht="18" hidden="1" customHeight="1" x14ac:dyDescent="0.2">
      <c r="A189" s="396"/>
      <c r="B189" s="320" t="s">
        <v>779</v>
      </c>
      <c r="C189" s="320" t="s">
        <v>2550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28">
        <v>44523</v>
      </c>
      <c r="H189" s="450"/>
      <c r="I189" s="164"/>
      <c r="J189" s="155"/>
      <c r="K189" s="155"/>
      <c r="L189" s="155"/>
      <c r="M189" s="155"/>
    </row>
    <row r="190" spans="1:13" s="146" customFormat="1" ht="18" hidden="1" customHeight="1" x14ac:dyDescent="0.2">
      <c r="A190" s="396"/>
      <c r="B190" s="495" t="s">
        <v>388</v>
      </c>
      <c r="C190" s="320" t="s">
        <v>2551</v>
      </c>
      <c r="D190" s="492">
        <f t="shared" si="305"/>
        <v>44529</v>
      </c>
      <c r="E190" s="492">
        <f t="shared" si="306"/>
        <v>44530</v>
      </c>
      <c r="F190" s="492">
        <f t="shared" si="307"/>
        <v>44533</v>
      </c>
      <c r="G190" s="497">
        <v>44530</v>
      </c>
      <c r="H190" s="450"/>
      <c r="I190" s="164"/>
      <c r="J190" s="155"/>
      <c r="K190" s="155"/>
      <c r="L190" s="155"/>
      <c r="M190" s="155"/>
    </row>
    <row r="191" spans="1:13" s="146" customFormat="1" ht="18" hidden="1" customHeight="1" x14ac:dyDescent="0.2">
      <c r="A191" s="396"/>
      <c r="B191" s="495" t="s">
        <v>2552</v>
      </c>
      <c r="C191" s="320" t="s">
        <v>2553</v>
      </c>
      <c r="D191" s="492">
        <f t="shared" si="305"/>
        <v>44536</v>
      </c>
      <c r="E191" s="320">
        <f t="shared" si="306"/>
        <v>44537</v>
      </c>
      <c r="F191" s="320">
        <f t="shared" si="307"/>
        <v>44540</v>
      </c>
      <c r="G191" s="428">
        <v>44537</v>
      </c>
      <c r="H191" s="450"/>
      <c r="I191" s="164"/>
      <c r="J191" s="155"/>
      <c r="K191" s="155"/>
      <c r="L191" s="155"/>
      <c r="M191" s="155"/>
    </row>
    <row r="192" spans="1:13" s="146" customFormat="1" ht="18" hidden="1" customHeight="1" x14ac:dyDescent="0.2">
      <c r="A192" s="396"/>
      <c r="B192" s="320" t="s">
        <v>779</v>
      </c>
      <c r="C192" s="320" t="s">
        <v>2554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28">
        <v>44544</v>
      </c>
      <c r="H192" s="450"/>
      <c r="I192" s="164"/>
      <c r="J192" s="155"/>
      <c r="K192" s="155"/>
      <c r="L192" s="155"/>
      <c r="M192" s="155"/>
    </row>
    <row r="193" spans="1:13" s="146" customFormat="1" ht="18" hidden="1" customHeight="1" x14ac:dyDescent="0.2">
      <c r="A193" s="396"/>
      <c r="B193" s="495" t="s">
        <v>388</v>
      </c>
      <c r="C193" s="492" t="s">
        <v>2555</v>
      </c>
      <c r="D193" s="492">
        <v>44553</v>
      </c>
      <c r="E193" s="492">
        <f t="shared" si="306"/>
        <v>44551</v>
      </c>
      <c r="F193" s="492">
        <f t="shared" si="307"/>
        <v>44554</v>
      </c>
      <c r="G193" s="497">
        <v>44551</v>
      </c>
      <c r="H193" s="450"/>
      <c r="I193" s="164"/>
      <c r="J193" s="155"/>
      <c r="K193" s="155"/>
      <c r="L193" s="155"/>
      <c r="M193" s="155"/>
    </row>
    <row r="194" spans="1:13" s="146" customFormat="1" ht="18" hidden="1" customHeight="1" x14ac:dyDescent="0.2">
      <c r="A194" s="396"/>
      <c r="B194" s="320" t="s">
        <v>779</v>
      </c>
      <c r="C194" s="320" t="s">
        <v>2556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28">
        <v>44558</v>
      </c>
      <c r="H194" s="450"/>
      <c r="I194" s="164"/>
      <c r="J194" s="155"/>
      <c r="K194" s="155"/>
      <c r="L194" s="155"/>
      <c r="M194" s="155"/>
    </row>
    <row r="195" spans="1:13" s="146" customFormat="1" ht="18" hidden="1" customHeight="1" x14ac:dyDescent="0.2">
      <c r="A195" s="396"/>
      <c r="B195" s="320" t="s">
        <v>779</v>
      </c>
      <c r="C195" s="320" t="s">
        <v>2557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28">
        <v>44565</v>
      </c>
      <c r="H195" s="450"/>
      <c r="I195" s="164"/>
      <c r="J195" s="155"/>
      <c r="K195" s="155"/>
      <c r="L195" s="155"/>
      <c r="M195" s="155"/>
    </row>
    <row r="196" spans="1:13" s="146" customFormat="1" ht="18" hidden="1" customHeight="1" x14ac:dyDescent="0.2">
      <c r="A196" s="396"/>
      <c r="B196" s="320" t="s">
        <v>779</v>
      </c>
      <c r="C196" s="320" t="s">
        <v>2558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28">
        <v>44572</v>
      </c>
      <c r="H196" s="450"/>
      <c r="I196" s="164"/>
      <c r="J196" s="155"/>
      <c r="K196" s="155"/>
      <c r="L196" s="155"/>
      <c r="M196" s="155"/>
    </row>
    <row r="197" spans="1:13" s="146" customFormat="1" ht="18" hidden="1" customHeight="1" x14ac:dyDescent="0.2">
      <c r="A197" s="396"/>
      <c r="B197" s="320" t="s">
        <v>779</v>
      </c>
      <c r="C197" s="320" t="s">
        <v>2559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28">
        <v>44579</v>
      </c>
      <c r="H197" s="450"/>
      <c r="I197" s="164"/>
      <c r="J197" s="155"/>
      <c r="K197" s="155"/>
      <c r="L197" s="155"/>
      <c r="M197" s="155"/>
    </row>
    <row r="198" spans="1:13" s="146" customFormat="1" ht="18" hidden="1" customHeight="1" x14ac:dyDescent="0.2">
      <c r="A198" s="396"/>
      <c r="B198" s="320" t="s">
        <v>779</v>
      </c>
      <c r="C198" s="320" t="s">
        <v>2560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28">
        <v>44586</v>
      </c>
      <c r="H198" s="450"/>
      <c r="I198" s="164"/>
      <c r="J198" s="155"/>
      <c r="K198" s="155"/>
      <c r="L198" s="155"/>
      <c r="M198" s="155"/>
    </row>
    <row r="199" spans="1:13" s="146" customFormat="1" ht="18" hidden="1" customHeight="1" x14ac:dyDescent="0.2">
      <c r="A199" s="396" t="s">
        <v>2153</v>
      </c>
      <c r="B199" s="545" t="s">
        <v>2561</v>
      </c>
      <c r="C199" s="320" t="s">
        <v>2562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28">
        <v>44593</v>
      </c>
      <c r="H199" s="450"/>
      <c r="I199" s="164"/>
      <c r="J199" s="155"/>
      <c r="K199" s="155"/>
      <c r="L199" s="155"/>
      <c r="M199" s="155"/>
    </row>
    <row r="200" spans="1:13" s="146" customFormat="1" ht="18" hidden="1" customHeight="1" x14ac:dyDescent="0.2">
      <c r="A200" s="396"/>
      <c r="B200" s="320" t="s">
        <v>779</v>
      </c>
      <c r="C200" s="320" t="s">
        <v>2563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28">
        <f t="shared" ref="G200:G208" si="308">G199+7</f>
        <v>44600</v>
      </c>
      <c r="H200" s="450"/>
      <c r="I200" s="164"/>
      <c r="J200" s="155"/>
      <c r="K200" s="155"/>
      <c r="L200" s="155"/>
      <c r="M200" s="155"/>
    </row>
    <row r="201" spans="1:13" s="146" customFormat="1" ht="18" hidden="1" customHeight="1" x14ac:dyDescent="0.2">
      <c r="A201" s="396"/>
      <c r="B201" s="320" t="s">
        <v>779</v>
      </c>
      <c r="C201" s="320" t="s">
        <v>2564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28">
        <f t="shared" si="308"/>
        <v>44607</v>
      </c>
      <c r="H201" s="450"/>
      <c r="I201" s="164"/>
      <c r="J201" s="155"/>
      <c r="K201" s="155"/>
      <c r="L201" s="155"/>
      <c r="M201" s="155"/>
    </row>
    <row r="202" spans="1:13" s="146" customFormat="1" ht="18" hidden="1" customHeight="1" x14ac:dyDescent="0.2">
      <c r="A202" s="396"/>
      <c r="B202" s="320" t="s">
        <v>779</v>
      </c>
      <c r="C202" s="320" t="s">
        <v>2565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28">
        <f t="shared" si="308"/>
        <v>44614</v>
      </c>
      <c r="H202" s="450"/>
      <c r="I202" s="454"/>
      <c r="J202" s="155"/>
      <c r="K202" s="155"/>
      <c r="L202" s="155"/>
      <c r="M202" s="155"/>
    </row>
    <row r="203" spans="1:13" s="146" customFormat="1" ht="18" hidden="1" customHeight="1" x14ac:dyDescent="0.2">
      <c r="A203" s="396"/>
      <c r="B203" s="320" t="s">
        <v>779</v>
      </c>
      <c r="C203" s="320" t="s">
        <v>2566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28">
        <f t="shared" si="308"/>
        <v>44621</v>
      </c>
      <c r="H203" s="450"/>
      <c r="I203" s="164"/>
      <c r="J203" s="155"/>
      <c r="K203" s="155"/>
      <c r="L203" s="155"/>
      <c r="M203" s="155"/>
    </row>
    <row r="204" spans="1:13" s="146" customFormat="1" ht="18" hidden="1" customHeight="1" x14ac:dyDescent="0.2">
      <c r="A204" s="396"/>
      <c r="B204" s="320" t="s">
        <v>779</v>
      </c>
      <c r="C204" s="320" t="s">
        <v>2567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28">
        <f t="shared" si="308"/>
        <v>44628</v>
      </c>
      <c r="H204" s="450"/>
      <c r="I204" s="164"/>
      <c r="J204" s="155"/>
      <c r="K204" s="155"/>
      <c r="L204" s="155"/>
      <c r="M204" s="155"/>
    </row>
    <row r="205" spans="1:13" s="146" customFormat="1" ht="18" hidden="1" customHeight="1" x14ac:dyDescent="0.2">
      <c r="A205" s="396"/>
      <c r="B205" s="320" t="s">
        <v>779</v>
      </c>
      <c r="C205" s="320" t="s">
        <v>2568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28">
        <f t="shared" si="308"/>
        <v>44635</v>
      </c>
      <c r="H205" s="450"/>
      <c r="I205" s="164"/>
      <c r="J205" s="155"/>
      <c r="K205" s="155"/>
      <c r="L205" s="155"/>
      <c r="M205" s="155"/>
    </row>
    <row r="206" spans="1:13" s="146" customFormat="1" ht="18" hidden="1" customHeight="1" x14ac:dyDescent="0.2">
      <c r="A206" s="396"/>
      <c r="B206" s="320" t="s">
        <v>779</v>
      </c>
      <c r="C206" s="320" t="s">
        <v>2569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28">
        <f t="shared" si="308"/>
        <v>44642</v>
      </c>
      <c r="H206" s="450"/>
      <c r="I206" s="164"/>
      <c r="J206" s="155"/>
      <c r="K206" s="155"/>
      <c r="L206" s="155"/>
      <c r="M206" s="155"/>
    </row>
    <row r="207" spans="1:13" s="146" customFormat="1" ht="18" hidden="1" customHeight="1" x14ac:dyDescent="0.2">
      <c r="A207" s="396"/>
      <c r="B207" s="320" t="s">
        <v>779</v>
      </c>
      <c r="C207" s="320" t="s">
        <v>2570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28">
        <f t="shared" si="308"/>
        <v>44649</v>
      </c>
      <c r="H207" s="450"/>
      <c r="I207" s="164"/>
      <c r="J207" s="155"/>
      <c r="K207" s="155"/>
      <c r="L207" s="155"/>
      <c r="M207" s="155"/>
    </row>
    <row r="208" spans="1:13" s="146" customFormat="1" ht="18" hidden="1" customHeight="1" x14ac:dyDescent="0.2">
      <c r="A208" s="396"/>
      <c r="B208" s="320" t="s">
        <v>1222</v>
      </c>
      <c r="C208" s="320" t="s">
        <v>2571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28">
        <f t="shared" si="308"/>
        <v>44656</v>
      </c>
      <c r="H208" s="450"/>
      <c r="I208" s="164"/>
      <c r="J208" s="155"/>
      <c r="K208" s="155"/>
      <c r="L208" s="155"/>
      <c r="M208" s="155"/>
    </row>
    <row r="209" spans="1:13" s="146" customFormat="1" ht="18" hidden="1" customHeight="1" x14ac:dyDescent="0.2">
      <c r="A209" s="396"/>
      <c r="B209" s="320" t="s">
        <v>779</v>
      </c>
      <c r="C209" s="320" t="s">
        <v>2572</v>
      </c>
      <c r="D209" s="320">
        <v>44767</v>
      </c>
      <c r="E209" s="320">
        <f>+D209+1</f>
        <v>44768</v>
      </c>
      <c r="F209" s="320">
        <f>D209+4</f>
        <v>44771</v>
      </c>
      <c r="G209" s="428">
        <v>44768</v>
      </c>
      <c r="H209" s="450"/>
      <c r="I209" s="164"/>
      <c r="J209" s="155"/>
      <c r="K209" s="155"/>
      <c r="L209" s="155"/>
      <c r="M209" s="155"/>
    </row>
    <row r="210" spans="1:13" s="146" customFormat="1" ht="18" hidden="1" customHeight="1" x14ac:dyDescent="0.2">
      <c r="A210" s="396"/>
      <c r="B210" s="320" t="s">
        <v>779</v>
      </c>
      <c r="C210" s="320" t="s">
        <v>2573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28">
        <f t="shared" ref="G210:G247" si="311">G209+7</f>
        <v>44775</v>
      </c>
      <c r="H210" s="450"/>
      <c r="I210" s="164"/>
      <c r="J210" s="155"/>
      <c r="K210" s="155"/>
      <c r="L210" s="155"/>
      <c r="M210" s="155"/>
    </row>
    <row r="211" spans="1:13" s="146" customFormat="1" ht="18" hidden="1" customHeight="1" x14ac:dyDescent="0.2">
      <c r="A211" s="396"/>
      <c r="B211" s="328" t="s">
        <v>1756</v>
      </c>
      <c r="C211" s="320" t="s">
        <v>2574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28">
        <f t="shared" si="311"/>
        <v>44782</v>
      </c>
      <c r="H211" s="450"/>
      <c r="I211" s="164"/>
      <c r="J211" s="155"/>
      <c r="K211" s="155"/>
      <c r="L211" s="155"/>
      <c r="M211" s="155"/>
    </row>
    <row r="212" spans="1:13" s="146" customFormat="1" ht="18" hidden="1" customHeight="1" x14ac:dyDescent="0.2">
      <c r="A212" s="396"/>
      <c r="B212" s="320" t="s">
        <v>779</v>
      </c>
      <c r="C212" s="320" t="s">
        <v>2575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28">
        <f t="shared" si="311"/>
        <v>44789</v>
      </c>
      <c r="H212" s="450"/>
      <c r="I212" s="164"/>
      <c r="J212" s="155"/>
      <c r="K212" s="155"/>
      <c r="L212" s="155"/>
      <c r="M212" s="155"/>
    </row>
    <row r="213" spans="1:13" s="146" customFormat="1" ht="18" hidden="1" customHeight="1" x14ac:dyDescent="0.2">
      <c r="A213" s="396"/>
      <c r="B213" s="320" t="s">
        <v>779</v>
      </c>
      <c r="C213" s="320" t="s">
        <v>2576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28">
        <f t="shared" si="311"/>
        <v>44796</v>
      </c>
      <c r="H213" s="450"/>
      <c r="I213" s="164"/>
      <c r="J213" s="155"/>
      <c r="K213" s="155"/>
      <c r="L213" s="155"/>
      <c r="M213" s="155"/>
    </row>
    <row r="214" spans="1:13" s="146" customFormat="1" ht="18" hidden="1" customHeight="1" x14ac:dyDescent="0.2">
      <c r="A214" s="396"/>
      <c r="B214" s="320" t="s">
        <v>779</v>
      </c>
      <c r="C214" s="320" t="s">
        <v>2577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28">
        <f t="shared" si="311"/>
        <v>44803</v>
      </c>
      <c r="H214" s="450"/>
      <c r="I214" s="164"/>
      <c r="J214" s="155"/>
      <c r="K214" s="155"/>
      <c r="L214" s="155"/>
      <c r="M214" s="155"/>
    </row>
    <row r="215" spans="1:13" s="146" customFormat="1" ht="18" hidden="1" customHeight="1" x14ac:dyDescent="0.2">
      <c r="A215" s="396" t="s">
        <v>2153</v>
      </c>
      <c r="B215" s="320" t="s">
        <v>1471</v>
      </c>
      <c r="C215" s="320" t="s">
        <v>2578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28">
        <f t="shared" si="311"/>
        <v>44810</v>
      </c>
      <c r="H215" s="450"/>
      <c r="I215" s="164"/>
      <c r="J215" s="155"/>
      <c r="K215" s="155"/>
      <c r="L215" s="155"/>
      <c r="M215" s="155"/>
    </row>
    <row r="216" spans="1:13" s="146" customFormat="1" ht="18" hidden="1" customHeight="1" x14ac:dyDescent="0.2">
      <c r="A216" s="396"/>
      <c r="B216" s="320" t="s">
        <v>1471</v>
      </c>
      <c r="C216" s="320" t="s">
        <v>2579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28">
        <f t="shared" si="311"/>
        <v>44817</v>
      </c>
      <c r="H216" s="450"/>
      <c r="I216" s="164"/>
      <c r="J216" s="155"/>
      <c r="K216" s="155"/>
      <c r="L216" s="155"/>
      <c r="M216" s="155"/>
    </row>
    <row r="217" spans="1:13" s="146" customFormat="1" ht="18" hidden="1" customHeight="1" x14ac:dyDescent="0.2">
      <c r="A217" s="396"/>
      <c r="B217" s="320" t="s">
        <v>1471</v>
      </c>
      <c r="C217" s="320" t="s">
        <v>2580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28">
        <f t="shared" si="311"/>
        <v>44824</v>
      </c>
      <c r="H217" s="450"/>
      <c r="I217" s="164"/>
      <c r="J217" s="155"/>
      <c r="K217" s="155"/>
      <c r="L217" s="155"/>
      <c r="M217" s="155"/>
    </row>
    <row r="218" spans="1:13" s="146" customFormat="1" ht="18" hidden="1" customHeight="1" x14ac:dyDescent="0.2">
      <c r="A218" s="396"/>
      <c r="B218" s="320" t="s">
        <v>1471</v>
      </c>
      <c r="C218" s="320" t="s">
        <v>2581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28">
        <f t="shared" si="311"/>
        <v>44831</v>
      </c>
      <c r="H218" s="450"/>
      <c r="I218" s="164"/>
      <c r="J218" s="155"/>
      <c r="K218" s="155"/>
      <c r="L218" s="155"/>
      <c r="M218" s="155"/>
    </row>
    <row r="219" spans="1:13" s="146" customFormat="1" ht="18" hidden="1" customHeight="1" x14ac:dyDescent="0.2">
      <c r="A219" s="396"/>
      <c r="B219" s="320" t="s">
        <v>1471</v>
      </c>
      <c r="C219" s="320" t="s">
        <v>2582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28">
        <f t="shared" si="311"/>
        <v>44838</v>
      </c>
      <c r="H219" s="450"/>
      <c r="I219" s="164"/>
      <c r="J219" s="155"/>
      <c r="K219" s="155"/>
      <c r="L219" s="155"/>
      <c r="M219" s="155"/>
    </row>
    <row r="220" spans="1:13" s="146" customFormat="1" ht="18" hidden="1" customHeight="1" x14ac:dyDescent="0.2">
      <c r="A220" s="396"/>
      <c r="B220" s="320" t="s">
        <v>1471</v>
      </c>
      <c r="C220" s="320" t="s">
        <v>2583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28">
        <f t="shared" si="311"/>
        <v>44845</v>
      </c>
      <c r="H220" s="450"/>
      <c r="I220" s="164"/>
      <c r="J220" s="155"/>
      <c r="K220" s="155"/>
      <c r="L220" s="155"/>
      <c r="M220" s="155"/>
    </row>
    <row r="221" spans="1:13" s="146" customFormat="1" ht="18" hidden="1" customHeight="1" x14ac:dyDescent="0.2">
      <c r="A221" s="396"/>
      <c r="B221" s="320" t="s">
        <v>1471</v>
      </c>
      <c r="C221" s="320" t="s">
        <v>2584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28">
        <f t="shared" si="311"/>
        <v>44852</v>
      </c>
      <c r="H221" s="450"/>
      <c r="I221" s="164"/>
      <c r="J221" s="155"/>
      <c r="K221" s="155"/>
      <c r="L221" s="155"/>
      <c r="M221" s="155"/>
    </row>
    <row r="222" spans="1:13" s="146" customFormat="1" ht="18" hidden="1" customHeight="1" x14ac:dyDescent="0.2">
      <c r="A222" s="396"/>
      <c r="B222" s="320" t="s">
        <v>1471</v>
      </c>
      <c r="C222" s="320" t="s">
        <v>2585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28">
        <f t="shared" si="311"/>
        <v>44859</v>
      </c>
      <c r="H222" s="450"/>
      <c r="I222" s="164"/>
      <c r="J222" s="155"/>
      <c r="K222" s="155"/>
      <c r="L222" s="155"/>
      <c r="M222" s="155"/>
    </row>
    <row r="223" spans="1:13" s="146" customFormat="1" ht="18" hidden="1" customHeight="1" x14ac:dyDescent="0.2">
      <c r="A223" s="396"/>
      <c r="B223" s="320" t="s">
        <v>1471</v>
      </c>
      <c r="C223" s="320" t="s">
        <v>2586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28">
        <f t="shared" si="311"/>
        <v>44866</v>
      </c>
      <c r="H223" s="450"/>
      <c r="I223" s="164"/>
      <c r="J223" s="155"/>
      <c r="K223" s="155"/>
      <c r="L223" s="155"/>
      <c r="M223" s="155"/>
    </row>
    <row r="224" spans="1:13" s="146" customFormat="1" ht="18" hidden="1" customHeight="1" x14ac:dyDescent="0.2">
      <c r="A224" s="396"/>
      <c r="B224" s="320" t="s">
        <v>1471</v>
      </c>
      <c r="C224" s="320" t="s">
        <v>2587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28">
        <f t="shared" si="311"/>
        <v>44873</v>
      </c>
      <c r="H224" s="450"/>
      <c r="I224" s="164"/>
      <c r="J224" s="155"/>
      <c r="K224" s="155"/>
      <c r="L224" s="155"/>
      <c r="M224" s="155"/>
    </row>
    <row r="225" spans="1:13" s="146" customFormat="1" ht="18" hidden="1" customHeight="1" x14ac:dyDescent="0.2">
      <c r="A225" s="396" t="s">
        <v>1717</v>
      </c>
      <c r="B225" s="320" t="s">
        <v>385</v>
      </c>
      <c r="C225" s="320" t="s">
        <v>2588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28">
        <f t="shared" si="311"/>
        <v>44880</v>
      </c>
      <c r="H225" s="450"/>
      <c r="I225" s="164"/>
      <c r="J225" s="155"/>
      <c r="K225" s="155"/>
      <c r="L225" s="155"/>
      <c r="M225" s="155"/>
    </row>
    <row r="226" spans="1:13" s="146" customFormat="1" ht="18" hidden="1" customHeight="1" x14ac:dyDescent="0.2">
      <c r="A226" s="396" t="s">
        <v>1717</v>
      </c>
      <c r="B226" s="320" t="s">
        <v>385</v>
      </c>
      <c r="C226" s="320" t="s">
        <v>2589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28">
        <f t="shared" si="311"/>
        <v>44887</v>
      </c>
      <c r="H226" s="450"/>
      <c r="I226" s="164"/>
      <c r="J226" s="155"/>
      <c r="K226" s="155"/>
      <c r="L226" s="155"/>
      <c r="M226" s="155"/>
    </row>
    <row r="227" spans="1:13" s="146" customFormat="1" ht="18" hidden="1" customHeight="1" x14ac:dyDescent="0.2">
      <c r="A227" s="396" t="s">
        <v>1717</v>
      </c>
      <c r="B227" s="320" t="s">
        <v>385</v>
      </c>
      <c r="C227" s="320" t="s">
        <v>2590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28">
        <f t="shared" si="311"/>
        <v>44894</v>
      </c>
      <c r="H227" s="450"/>
      <c r="I227" s="164"/>
      <c r="J227" s="155"/>
      <c r="K227" s="155"/>
      <c r="L227" s="155"/>
      <c r="M227" s="155"/>
    </row>
    <row r="228" spans="1:13" s="146" customFormat="1" ht="18" hidden="1" customHeight="1" x14ac:dyDescent="0.2">
      <c r="A228" s="396" t="s">
        <v>2591</v>
      </c>
      <c r="B228" s="320" t="s">
        <v>385</v>
      </c>
      <c r="C228" s="320" t="s">
        <v>2592</v>
      </c>
      <c r="D228" s="492">
        <f t="shared" si="309"/>
        <v>44900</v>
      </c>
      <c r="E228" s="492">
        <f t="shared" ref="E228" si="318">+D228+1</f>
        <v>44901</v>
      </c>
      <c r="F228" s="492">
        <f t="shared" si="307"/>
        <v>44904</v>
      </c>
      <c r="G228" s="428">
        <f t="shared" si="311"/>
        <v>44901</v>
      </c>
      <c r="H228" s="450"/>
      <c r="I228" s="164"/>
      <c r="J228" s="155"/>
      <c r="K228" s="155"/>
      <c r="L228" s="155"/>
      <c r="M228" s="155"/>
    </row>
    <row r="229" spans="1:13" s="146" customFormat="1" ht="18" hidden="1" customHeight="1" x14ac:dyDescent="0.2">
      <c r="A229" s="396" t="s">
        <v>2591</v>
      </c>
      <c r="B229" s="320" t="s">
        <v>385</v>
      </c>
      <c r="C229" s="320" t="s">
        <v>2593</v>
      </c>
      <c r="D229" s="320">
        <f t="shared" si="309"/>
        <v>44907</v>
      </c>
      <c r="E229" s="492">
        <f t="shared" ref="E229" si="319">+D229+1</f>
        <v>44908</v>
      </c>
      <c r="F229" s="320">
        <f t="shared" si="307"/>
        <v>44911</v>
      </c>
      <c r="G229" s="428">
        <f t="shared" si="311"/>
        <v>44908</v>
      </c>
      <c r="H229" s="450"/>
      <c r="I229" s="164"/>
      <c r="J229" s="155"/>
      <c r="K229" s="155"/>
      <c r="L229" s="155"/>
      <c r="M229" s="155"/>
    </row>
    <row r="230" spans="1:13" s="146" customFormat="1" ht="18" hidden="1" customHeight="1" x14ac:dyDescent="0.2">
      <c r="A230" s="396" t="s">
        <v>2591</v>
      </c>
      <c r="B230" s="320" t="s">
        <v>385</v>
      </c>
      <c r="C230" s="320" t="s">
        <v>2594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28">
        <f t="shared" si="311"/>
        <v>44915</v>
      </c>
      <c r="H230" s="450"/>
      <c r="I230" s="164"/>
      <c r="J230" s="155"/>
      <c r="K230" s="155"/>
      <c r="L230" s="155"/>
      <c r="M230" s="155"/>
    </row>
    <row r="231" spans="1:13" s="146" customFormat="1" ht="18" hidden="1" customHeight="1" x14ac:dyDescent="0.2">
      <c r="A231" s="396" t="s">
        <v>2591</v>
      </c>
      <c r="B231" s="320" t="s">
        <v>385</v>
      </c>
      <c r="C231" s="320" t="s">
        <v>2595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28">
        <f t="shared" si="311"/>
        <v>44922</v>
      </c>
      <c r="H231" s="450"/>
      <c r="I231" s="164"/>
      <c r="J231" s="155"/>
      <c r="K231" s="155"/>
      <c r="L231" s="155"/>
      <c r="M231" s="155"/>
    </row>
    <row r="232" spans="1:13" s="146" customFormat="1" ht="18" hidden="1" customHeight="1" x14ac:dyDescent="0.2">
      <c r="A232" s="396" t="s">
        <v>2591</v>
      </c>
      <c r="B232" s="320" t="s">
        <v>1485</v>
      </c>
      <c r="C232" s="320" t="s">
        <v>2596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28">
        <f t="shared" si="311"/>
        <v>44929</v>
      </c>
      <c r="H232" s="450"/>
      <c r="I232" s="164"/>
      <c r="J232" s="155"/>
      <c r="K232" s="155"/>
      <c r="L232" s="155"/>
      <c r="M232" s="155"/>
    </row>
    <row r="233" spans="1:13" s="146" customFormat="1" ht="18" hidden="1" customHeight="1" x14ac:dyDescent="0.2">
      <c r="A233" s="396" t="s">
        <v>2591</v>
      </c>
      <c r="B233" s="320" t="s">
        <v>1485</v>
      </c>
      <c r="C233" s="320" t="s">
        <v>2597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28">
        <f t="shared" si="311"/>
        <v>44936</v>
      </c>
      <c r="H233" s="450"/>
      <c r="I233" s="164"/>
      <c r="J233" s="155"/>
      <c r="K233" s="155"/>
      <c r="L233" s="155"/>
      <c r="M233" s="155"/>
    </row>
    <row r="234" spans="1:13" s="146" customFormat="1" ht="18" hidden="1" customHeight="1" x14ac:dyDescent="0.2">
      <c r="A234" s="396" t="s">
        <v>2591</v>
      </c>
      <c r="B234" s="320" t="s">
        <v>1485</v>
      </c>
      <c r="C234" s="320" t="s">
        <v>2598</v>
      </c>
      <c r="D234" s="320">
        <f t="shared" si="309"/>
        <v>44942</v>
      </c>
      <c r="E234" s="492">
        <f t="shared" ref="E234" si="324">+D234+1</f>
        <v>44943</v>
      </c>
      <c r="F234" s="320">
        <f t="shared" si="307"/>
        <v>44946</v>
      </c>
      <c r="G234" s="428">
        <f t="shared" si="311"/>
        <v>44943</v>
      </c>
      <c r="H234" s="450"/>
      <c r="I234" s="164"/>
      <c r="J234" s="155"/>
      <c r="K234" s="155"/>
      <c r="L234" s="155"/>
      <c r="M234" s="155"/>
    </row>
    <row r="235" spans="1:13" s="146" customFormat="1" ht="18" hidden="1" customHeight="1" x14ac:dyDescent="0.2">
      <c r="A235" s="396"/>
      <c r="B235" s="320" t="s">
        <v>1485</v>
      </c>
      <c r="C235" s="320" t="s">
        <v>2599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28">
        <f t="shared" si="311"/>
        <v>44950</v>
      </c>
      <c r="H235" s="450"/>
      <c r="I235" s="164"/>
      <c r="J235" s="155"/>
      <c r="K235" s="155"/>
      <c r="L235" s="155"/>
      <c r="M235" s="155"/>
    </row>
    <row r="236" spans="1:13" s="146" customFormat="1" ht="18" hidden="1" customHeight="1" x14ac:dyDescent="0.2">
      <c r="A236" s="396"/>
      <c r="B236" s="320" t="s">
        <v>1485</v>
      </c>
      <c r="C236" s="320" t="s">
        <v>2600</v>
      </c>
      <c r="D236" s="320">
        <f t="shared" si="309"/>
        <v>44956</v>
      </c>
      <c r="E236" s="492">
        <f t="shared" ref="E236" si="326">+D236+1</f>
        <v>44957</v>
      </c>
      <c r="F236" s="320">
        <f t="shared" si="307"/>
        <v>44960</v>
      </c>
      <c r="G236" s="428">
        <f t="shared" si="311"/>
        <v>44957</v>
      </c>
      <c r="H236" s="450"/>
      <c r="I236" s="164"/>
      <c r="J236" s="155"/>
      <c r="K236" s="155"/>
      <c r="L236" s="155"/>
      <c r="M236" s="155"/>
    </row>
    <row r="237" spans="1:13" s="146" customFormat="1" ht="18" hidden="1" customHeight="1" x14ac:dyDescent="0.2">
      <c r="A237" s="396"/>
      <c r="B237" s="320" t="s">
        <v>1485</v>
      </c>
      <c r="C237" s="320" t="s">
        <v>2601</v>
      </c>
      <c r="D237" s="320">
        <f t="shared" si="309"/>
        <v>44963</v>
      </c>
      <c r="E237" s="492">
        <f t="shared" ref="E237" si="327">+D237+1</f>
        <v>44964</v>
      </c>
      <c r="F237" s="320">
        <f t="shared" si="307"/>
        <v>44967</v>
      </c>
      <c r="G237" s="428">
        <f t="shared" si="311"/>
        <v>44964</v>
      </c>
      <c r="H237" s="450"/>
      <c r="I237" s="164"/>
      <c r="J237" s="155"/>
      <c r="K237" s="155"/>
      <c r="L237" s="155"/>
      <c r="M237" s="155"/>
    </row>
    <row r="238" spans="1:13" s="146" customFormat="1" ht="18" hidden="1" customHeight="1" x14ac:dyDescent="0.2">
      <c r="A238" s="396"/>
      <c r="B238" s="320" t="s">
        <v>1485</v>
      </c>
      <c r="C238" s="320" t="s">
        <v>2602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28">
        <f t="shared" si="311"/>
        <v>44971</v>
      </c>
      <c r="H238" s="450"/>
      <c r="I238" s="164"/>
      <c r="J238" s="155"/>
      <c r="K238" s="155"/>
      <c r="L238" s="155"/>
      <c r="M238" s="155"/>
    </row>
    <row r="239" spans="1:13" s="146" customFormat="1" ht="18" hidden="1" customHeight="1" x14ac:dyDescent="0.2">
      <c r="A239" s="396" t="s">
        <v>2603</v>
      </c>
      <c r="B239" s="320" t="s">
        <v>779</v>
      </c>
      <c r="C239" s="320" t="s">
        <v>2604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28">
        <f t="shared" si="311"/>
        <v>44978</v>
      </c>
      <c r="H239" s="450"/>
      <c r="I239" s="164"/>
      <c r="J239" s="155"/>
      <c r="K239" s="155"/>
      <c r="L239" s="155"/>
      <c r="M239" s="155"/>
    </row>
    <row r="240" spans="1:13" s="146" customFormat="1" ht="18" hidden="1" customHeight="1" x14ac:dyDescent="0.2">
      <c r="A240" s="396" t="s">
        <v>2603</v>
      </c>
      <c r="B240" s="320" t="s">
        <v>779</v>
      </c>
      <c r="C240" s="320" t="s">
        <v>2605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28">
        <f t="shared" si="311"/>
        <v>44985</v>
      </c>
      <c r="H240" s="450"/>
      <c r="I240" s="164"/>
      <c r="J240" s="155"/>
      <c r="K240" s="155"/>
      <c r="L240" s="155"/>
      <c r="M240" s="155"/>
    </row>
    <row r="241" spans="1:13" s="146" customFormat="1" ht="18" hidden="1" customHeight="1" x14ac:dyDescent="0.2">
      <c r="A241" s="396" t="s">
        <v>2603</v>
      </c>
      <c r="B241" s="320" t="s">
        <v>779</v>
      </c>
      <c r="C241" s="320" t="s">
        <v>2606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28">
        <f t="shared" si="311"/>
        <v>44992</v>
      </c>
      <c r="H241" s="450"/>
      <c r="I241" s="164"/>
      <c r="J241" s="155"/>
      <c r="K241" s="155"/>
      <c r="L241" s="155"/>
      <c r="M241" s="155"/>
    </row>
    <row r="242" spans="1:13" s="146" customFormat="1" ht="18" hidden="1" customHeight="1" x14ac:dyDescent="0.2">
      <c r="A242" s="396" t="s">
        <v>2603</v>
      </c>
      <c r="B242" s="320" t="s">
        <v>779</v>
      </c>
      <c r="C242" s="320" t="s">
        <v>2607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28">
        <f t="shared" si="311"/>
        <v>44999</v>
      </c>
      <c r="H242" s="450"/>
      <c r="I242" s="164"/>
      <c r="J242" s="155"/>
      <c r="K242" s="155"/>
      <c r="L242" s="155"/>
      <c r="M242" s="155"/>
    </row>
    <row r="243" spans="1:13" s="146" customFormat="1" ht="18" hidden="1" customHeight="1" x14ac:dyDescent="0.2">
      <c r="A243" s="396" t="s">
        <v>2603</v>
      </c>
      <c r="B243" s="320" t="s">
        <v>779</v>
      </c>
      <c r="C243" s="320" t="s">
        <v>2608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28">
        <f t="shared" si="311"/>
        <v>45006</v>
      </c>
      <c r="H243" s="450"/>
      <c r="I243" s="164"/>
      <c r="J243" s="155"/>
      <c r="K243" s="155"/>
      <c r="L243" s="155"/>
      <c r="M243" s="155"/>
    </row>
    <row r="244" spans="1:13" s="146" customFormat="1" ht="18" hidden="1" customHeight="1" x14ac:dyDescent="0.2">
      <c r="A244" s="396" t="s">
        <v>2603</v>
      </c>
      <c r="B244" s="320" t="s">
        <v>779</v>
      </c>
      <c r="C244" s="320" t="s">
        <v>2609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28">
        <f t="shared" si="311"/>
        <v>45013</v>
      </c>
      <c r="H244" s="450"/>
      <c r="I244" s="164"/>
      <c r="J244" s="155"/>
      <c r="K244" s="155"/>
      <c r="L244" s="155"/>
      <c r="M244" s="155"/>
    </row>
    <row r="245" spans="1:13" s="146" customFormat="1" ht="18" hidden="1" customHeight="1" x14ac:dyDescent="0.2">
      <c r="A245" s="396" t="s">
        <v>2603</v>
      </c>
      <c r="B245" s="320" t="s">
        <v>779</v>
      </c>
      <c r="C245" s="320" t="s">
        <v>2610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28">
        <f t="shared" si="311"/>
        <v>45020</v>
      </c>
      <c r="H245" s="450"/>
      <c r="I245" s="164"/>
      <c r="J245" s="155"/>
      <c r="K245" s="155"/>
      <c r="L245" s="155"/>
      <c r="M245" s="155"/>
    </row>
    <row r="246" spans="1:13" s="146" customFormat="1" ht="18" hidden="1" customHeight="1" x14ac:dyDescent="0.2">
      <c r="A246" s="396" t="s">
        <v>2611</v>
      </c>
      <c r="B246" s="495" t="s">
        <v>388</v>
      </c>
      <c r="C246" s="320" t="s">
        <v>2612</v>
      </c>
      <c r="D246" s="492">
        <f t="shared" si="309"/>
        <v>45026</v>
      </c>
      <c r="E246" s="492">
        <f t="shared" ref="E246" si="336">+D246+1</f>
        <v>45027</v>
      </c>
      <c r="F246" s="492">
        <f t="shared" si="307"/>
        <v>45030</v>
      </c>
      <c r="G246" s="428">
        <f t="shared" si="311"/>
        <v>45027</v>
      </c>
      <c r="H246" s="450"/>
      <c r="I246" s="164"/>
      <c r="J246" s="155"/>
      <c r="K246" s="155"/>
      <c r="L246" s="155"/>
      <c r="M246" s="155"/>
    </row>
    <row r="247" spans="1:13" s="146" customFormat="1" ht="18" hidden="1" customHeight="1" x14ac:dyDescent="0.2">
      <c r="A247" s="396" t="s">
        <v>2603</v>
      </c>
      <c r="B247" s="320" t="s">
        <v>779</v>
      </c>
      <c r="C247" s="320" t="s">
        <v>2613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28">
        <f t="shared" si="311"/>
        <v>45034</v>
      </c>
      <c r="H247" s="428"/>
      <c r="I247" s="164"/>
      <c r="J247" s="155"/>
      <c r="K247" s="155"/>
      <c r="L247" s="155"/>
      <c r="M247" s="155"/>
    </row>
    <row r="248" spans="1:13" s="146" customFormat="1" ht="18" hidden="1" customHeight="1" x14ac:dyDescent="0.2">
      <c r="A248" s="396"/>
      <c r="B248" s="320" t="s">
        <v>779</v>
      </c>
      <c r="C248" s="320" t="s">
        <v>2614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28">
        <f t="shared" ref="G248:G255" si="340">G247+7</f>
        <v>45041</v>
      </c>
      <c r="H248" s="428"/>
      <c r="I248" s="164"/>
      <c r="J248" s="155"/>
      <c r="K248" s="155"/>
      <c r="L248" s="155"/>
      <c r="M248" s="155"/>
    </row>
    <row r="249" spans="1:13" s="146" customFormat="1" ht="18" hidden="1" customHeight="1" x14ac:dyDescent="0.2">
      <c r="A249" s="396"/>
      <c r="B249" s="320" t="s">
        <v>779</v>
      </c>
      <c r="C249" s="320" t="s">
        <v>2615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28">
        <f t="shared" si="340"/>
        <v>45048</v>
      </c>
      <c r="H249" s="428"/>
      <c r="I249" s="164"/>
      <c r="J249" s="155"/>
      <c r="K249" s="155"/>
      <c r="L249" s="155"/>
      <c r="M249" s="155"/>
    </row>
    <row r="250" spans="1:13" s="146" customFormat="1" ht="18" hidden="1" customHeight="1" x14ac:dyDescent="0.2">
      <c r="A250" s="396"/>
      <c r="B250" s="320" t="s">
        <v>779</v>
      </c>
      <c r="C250" s="320" t="s">
        <v>2616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28">
        <f t="shared" si="340"/>
        <v>45055</v>
      </c>
      <c r="H250" s="428"/>
      <c r="I250" s="164"/>
      <c r="J250" s="155"/>
      <c r="K250" s="155"/>
      <c r="L250" s="155"/>
      <c r="M250" s="155"/>
    </row>
    <row r="251" spans="1:13" s="146" customFormat="1" ht="18" customHeight="1" x14ac:dyDescent="0.2">
      <c r="A251" s="396"/>
      <c r="B251" s="320" t="s">
        <v>779</v>
      </c>
      <c r="C251" s="320" t="s">
        <v>2617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28">
        <f t="shared" si="340"/>
        <v>45062</v>
      </c>
      <c r="H251" s="428"/>
      <c r="I251" s="164"/>
      <c r="J251" s="155"/>
      <c r="K251" s="155"/>
      <c r="L251" s="155"/>
      <c r="M251" s="155"/>
    </row>
    <row r="252" spans="1:13" s="146" customFormat="1" ht="18" customHeight="1" x14ac:dyDescent="0.2">
      <c r="A252" s="396" t="s">
        <v>2153</v>
      </c>
      <c r="B252" s="727" t="s">
        <v>388</v>
      </c>
      <c r="C252" s="320" t="s">
        <v>2618</v>
      </c>
      <c r="D252" s="492">
        <v>45068</v>
      </c>
      <c r="E252" s="492">
        <f t="shared" si="338"/>
        <v>45069</v>
      </c>
      <c r="F252" s="492">
        <f t="shared" si="339"/>
        <v>45072</v>
      </c>
      <c r="G252" s="428">
        <f t="shared" si="340"/>
        <v>45069</v>
      </c>
      <c r="H252" s="428"/>
      <c r="I252" s="164"/>
      <c r="J252" s="155"/>
      <c r="K252" s="155"/>
      <c r="L252" s="155"/>
      <c r="M252" s="155"/>
    </row>
    <row r="253" spans="1:13" s="146" customFormat="1" ht="18" customHeight="1" x14ac:dyDescent="0.2">
      <c r="A253" s="396"/>
      <c r="B253" s="320" t="s">
        <v>779</v>
      </c>
      <c r="C253" s="320" t="s">
        <v>2619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28">
        <f t="shared" si="340"/>
        <v>45076</v>
      </c>
      <c r="H253" s="428"/>
      <c r="I253" s="164"/>
      <c r="J253" s="155"/>
      <c r="K253" s="155"/>
      <c r="L253" s="155"/>
      <c r="M253" s="155"/>
    </row>
    <row r="254" spans="1:13" s="146" customFormat="1" ht="17.25" customHeight="1" x14ac:dyDescent="0.2">
      <c r="A254" s="396"/>
      <c r="B254" s="320" t="s">
        <v>779</v>
      </c>
      <c r="C254" s="320" t="s">
        <v>2620</v>
      </c>
      <c r="D254" s="320">
        <v>45087</v>
      </c>
      <c r="E254" s="492">
        <f t="shared" si="338"/>
        <v>45088</v>
      </c>
      <c r="F254" s="320">
        <f t="shared" si="339"/>
        <v>45091</v>
      </c>
      <c r="G254" s="428">
        <f t="shared" si="340"/>
        <v>45083</v>
      </c>
      <c r="H254" s="428"/>
      <c r="I254" s="164"/>
      <c r="J254" s="155"/>
      <c r="K254" s="155"/>
      <c r="L254" s="155"/>
      <c r="M254" s="155"/>
    </row>
    <row r="255" spans="1:13" s="146" customFormat="1" ht="18" customHeight="1" x14ac:dyDescent="0.2">
      <c r="A255" s="396"/>
      <c r="B255" s="320" t="s">
        <v>779</v>
      </c>
      <c r="C255" s="320" t="s">
        <v>2621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28">
        <f t="shared" si="340"/>
        <v>45090</v>
      </c>
      <c r="H255" s="428"/>
      <c r="I255" s="164"/>
      <c r="J255" s="155"/>
      <c r="K255" s="155"/>
      <c r="L255" s="155"/>
      <c r="M255" s="155"/>
    </row>
    <row r="256" spans="1:13" s="146" customFormat="1" ht="18" customHeight="1" x14ac:dyDescent="0.2">
      <c r="A256" s="396"/>
      <c r="B256" s="434"/>
      <c r="C256" s="155"/>
      <c r="D256" s="155"/>
      <c r="E256" s="155"/>
      <c r="F256" s="155"/>
      <c r="G256" s="155"/>
      <c r="H256" s="428"/>
      <c r="I256" s="164"/>
      <c r="J256" s="155"/>
      <c r="K256" s="155"/>
      <c r="L256" s="155"/>
      <c r="M256" s="155"/>
    </row>
    <row r="257" spans="1:13" s="146" customFormat="1" ht="18" customHeight="1" x14ac:dyDescent="0.2">
      <c r="A257" s="396"/>
      <c r="B257" s="434"/>
      <c r="C257" s="155"/>
      <c r="D257" s="155"/>
      <c r="E257" s="155"/>
      <c r="F257" s="155"/>
      <c r="G257" s="155"/>
      <c r="H257" s="428"/>
      <c r="I257" s="164"/>
      <c r="J257" s="155"/>
      <c r="K257" s="155"/>
      <c r="L257" s="155"/>
      <c r="M257" s="155"/>
    </row>
    <row r="258" spans="1:13" s="146" customFormat="1" ht="18" customHeight="1" x14ac:dyDescent="0.2">
      <c r="A258" s="396"/>
      <c r="B258" s="539"/>
      <c r="C258" s="328"/>
      <c r="D258" s="332" t="s">
        <v>1407</v>
      </c>
      <c r="E258" s="163" t="s">
        <v>183</v>
      </c>
      <c r="F258" s="332" t="s">
        <v>252</v>
      </c>
      <c r="G258" s="332" t="s">
        <v>359</v>
      </c>
      <c r="H258" s="428"/>
      <c r="I258" s="164"/>
      <c r="J258" s="155"/>
      <c r="K258" s="155"/>
      <c r="L258" s="155"/>
      <c r="M258" s="155"/>
    </row>
    <row r="259" spans="1:13" s="146" customFormat="1" ht="18" customHeight="1" x14ac:dyDescent="0.2">
      <c r="A259" s="396"/>
      <c r="B259" s="152" t="s">
        <v>380</v>
      </c>
      <c r="C259" s="152" t="s">
        <v>381</v>
      </c>
      <c r="D259" s="332" t="s">
        <v>1187</v>
      </c>
      <c r="E259" s="332" t="s">
        <v>143</v>
      </c>
      <c r="F259" s="332" t="s">
        <v>160</v>
      </c>
      <c r="G259" s="332" t="s">
        <v>228</v>
      </c>
      <c r="H259" s="428"/>
      <c r="I259" s="164"/>
      <c r="J259" s="155"/>
      <c r="K259" s="155"/>
      <c r="L259" s="155"/>
      <c r="M259" s="155"/>
    </row>
    <row r="260" spans="1:13" s="146" customFormat="1" ht="18" customHeight="1" x14ac:dyDescent="0.2">
      <c r="A260" s="396"/>
      <c r="B260" s="320" t="s">
        <v>779</v>
      </c>
      <c r="C260" s="320" t="s">
        <v>2622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28"/>
      <c r="I260" s="164"/>
      <c r="J260" s="155"/>
      <c r="K260" s="155"/>
      <c r="L260" s="155"/>
      <c r="M260" s="155"/>
    </row>
    <row r="261" spans="1:13" s="146" customFormat="1" ht="18" customHeight="1" x14ac:dyDescent="0.2">
      <c r="A261" s="396"/>
      <c r="B261" s="434"/>
      <c r="C261" s="155"/>
      <c r="D261" s="155"/>
      <c r="E261" s="155"/>
      <c r="F261" s="155"/>
      <c r="G261" s="155"/>
      <c r="H261" s="428"/>
      <c r="I261" s="164"/>
      <c r="J261" s="155"/>
      <c r="K261" s="155"/>
      <c r="L261" s="155"/>
      <c r="M261" s="155"/>
    </row>
    <row r="262" spans="1:13" s="146" customFormat="1" ht="18" customHeight="1" x14ac:dyDescent="0.2">
      <c r="A262" s="396"/>
      <c r="B262" s="434"/>
      <c r="C262" s="155"/>
      <c r="D262" s="155"/>
      <c r="E262" s="155"/>
      <c r="F262" s="155"/>
      <c r="G262" s="155"/>
      <c r="H262" s="428"/>
      <c r="I262" s="164"/>
      <c r="J262" s="155"/>
      <c r="K262" s="155"/>
      <c r="L262" s="155"/>
      <c r="M262" s="155"/>
    </row>
    <row r="263" spans="1:13" s="146" customFormat="1" ht="18" customHeight="1" x14ac:dyDescent="0.2">
      <c r="A263" s="396"/>
      <c r="B263" s="434"/>
      <c r="C263" s="155"/>
      <c r="D263" s="155"/>
      <c r="E263" s="155"/>
      <c r="F263" s="155"/>
      <c r="G263" s="155"/>
      <c r="H263" s="428"/>
      <c r="I263" s="164"/>
      <c r="J263" s="155"/>
      <c r="K263" s="155"/>
      <c r="L263" s="155"/>
      <c r="M263" s="155"/>
    </row>
    <row r="264" spans="1:13" s="146" customFormat="1" ht="18" customHeight="1" x14ac:dyDescent="0.2">
      <c r="A264" s="396"/>
      <c r="B264" s="434"/>
      <c r="C264" s="155"/>
      <c r="D264" s="155"/>
      <c r="E264" s="155"/>
      <c r="F264" s="155"/>
      <c r="G264" s="155"/>
      <c r="H264" s="428"/>
      <c r="I264" s="164"/>
      <c r="J264" s="155"/>
      <c r="K264" s="155"/>
      <c r="L264" s="155"/>
      <c r="M264" s="155"/>
    </row>
    <row r="265" spans="1:13" s="146" customFormat="1" ht="18" customHeight="1" x14ac:dyDescent="0.2">
      <c r="A265" s="396"/>
      <c r="B265" s="164"/>
      <c r="C265" s="155"/>
      <c r="D265" s="155"/>
      <c r="E265" s="155"/>
      <c r="F265" s="155"/>
      <c r="G265" s="155"/>
      <c r="H265" s="428"/>
      <c r="I265" s="145"/>
      <c r="J265" s="145"/>
      <c r="K265" s="145"/>
      <c r="L265" s="145"/>
      <c r="M265" s="159"/>
    </row>
    <row r="266" spans="1:13" s="146" customFormat="1" ht="18" customHeight="1" x14ac:dyDescent="0.2">
      <c r="A266" s="396"/>
      <c r="B266" s="434" t="s">
        <v>829</v>
      </c>
      <c r="C266" s="155"/>
      <c r="D266" s="155"/>
      <c r="E266" s="155"/>
      <c r="F266" s="155"/>
      <c r="G266" s="155"/>
      <c r="H266" s="428"/>
      <c r="I266" s="145"/>
      <c r="J266" s="145"/>
      <c r="K266" s="145"/>
      <c r="L266" s="145"/>
      <c r="M266" s="159"/>
    </row>
    <row r="267" spans="1:13" s="146" customFormat="1" ht="18" customHeight="1" x14ac:dyDescent="0.2">
      <c r="A267" s="396"/>
      <c r="B267" s="164"/>
      <c r="C267" s="155"/>
      <c r="D267" s="155"/>
      <c r="E267" s="155"/>
      <c r="F267" s="155"/>
      <c r="G267" s="155"/>
      <c r="H267" s="428"/>
      <c r="I267" s="145"/>
      <c r="J267" s="145"/>
      <c r="K267" s="145"/>
      <c r="L267" s="145"/>
      <c r="M267" s="159"/>
    </row>
    <row r="268" spans="1:13" s="146" customFormat="1" ht="18" customHeight="1" x14ac:dyDescent="0.2">
      <c r="A268" s="349"/>
      <c r="C268" s="145"/>
      <c r="D268" s="145"/>
      <c r="E268" s="145"/>
    </row>
    <row r="269" spans="1:13" s="196" customFormat="1" ht="18" customHeight="1" x14ac:dyDescent="0.2">
      <c r="A269" s="349"/>
      <c r="B269" s="192" t="s">
        <v>535</v>
      </c>
      <c r="C269" s="193"/>
      <c r="D269" s="193"/>
      <c r="E269" s="194"/>
      <c r="F269" s="195" t="s">
        <v>1315</v>
      </c>
      <c r="G269" s="195"/>
      <c r="H269" s="193"/>
      <c r="I269" s="195" t="s">
        <v>537</v>
      </c>
      <c r="J269" s="195"/>
      <c r="K269" s="195"/>
      <c r="L269" s="193"/>
    </row>
    <row r="270" spans="1:13" s="196" customFormat="1" ht="18" customHeight="1" x14ac:dyDescent="0.2">
      <c r="A270" s="349"/>
      <c r="B270" s="197" t="s">
        <v>538</v>
      </c>
      <c r="C270" s="193"/>
      <c r="D270" s="198" t="s">
        <v>539</v>
      </c>
      <c r="E270" s="199"/>
      <c r="F270" s="197" t="s">
        <v>540</v>
      </c>
      <c r="G270" s="193"/>
      <c r="H270" s="198" t="s">
        <v>541</v>
      </c>
      <c r="I270" s="197" t="s">
        <v>542</v>
      </c>
      <c r="J270" s="193"/>
      <c r="K270" s="198" t="s">
        <v>543</v>
      </c>
      <c r="L270" s="193"/>
    </row>
    <row r="271" spans="1:13" s="196" customFormat="1" ht="18" customHeight="1" x14ac:dyDescent="0.2">
      <c r="A271" s="350"/>
      <c r="B271" s="425" t="s">
        <v>544</v>
      </c>
      <c r="C271" s="202"/>
      <c r="D271" s="585" t="s">
        <v>545</v>
      </c>
      <c r="E271" s="197"/>
      <c r="F271" s="725" t="s">
        <v>546</v>
      </c>
      <c r="G271" s="725" t="s">
        <v>547</v>
      </c>
      <c r="H271" s="252" t="s">
        <v>548</v>
      </c>
      <c r="I271" s="201" t="s">
        <v>549</v>
      </c>
      <c r="J271" s="202" t="s">
        <v>1316</v>
      </c>
      <c r="K271" s="203" t="s">
        <v>550</v>
      </c>
      <c r="L271" s="193"/>
    </row>
    <row r="272" spans="1:13" s="196" customFormat="1" ht="18" customHeight="1" x14ac:dyDescent="0.2">
      <c r="A272" s="349"/>
      <c r="B272" s="425" t="s">
        <v>551</v>
      </c>
      <c r="C272" s="202"/>
      <c r="D272" s="585" t="s">
        <v>552</v>
      </c>
      <c r="E272" s="197"/>
      <c r="F272" s="725" t="s">
        <v>553</v>
      </c>
      <c r="G272" s="725" t="s">
        <v>554</v>
      </c>
      <c r="H272" s="252" t="s">
        <v>555</v>
      </c>
      <c r="I272" s="201" t="s">
        <v>556</v>
      </c>
      <c r="J272" s="202" t="s">
        <v>1317</v>
      </c>
      <c r="K272" s="203" t="s">
        <v>557</v>
      </c>
      <c r="L272" s="193"/>
    </row>
    <row r="273" spans="1:13" s="196" customFormat="1" ht="18" customHeight="1" x14ac:dyDescent="0.2">
      <c r="A273" s="349"/>
      <c r="B273" s="201" t="s">
        <v>2623</v>
      </c>
      <c r="C273" s="202"/>
      <c r="D273" s="203" t="s">
        <v>559</v>
      </c>
      <c r="E273" s="197"/>
      <c r="F273" s="725" t="s">
        <v>560</v>
      </c>
      <c r="G273" s="725" t="s">
        <v>561</v>
      </c>
      <c r="H273" s="252" t="s">
        <v>562</v>
      </c>
      <c r="I273" s="201" t="s">
        <v>1320</v>
      </c>
      <c r="J273" s="202" t="s">
        <v>1321</v>
      </c>
      <c r="K273" s="203" t="s">
        <v>1322</v>
      </c>
      <c r="L273" s="193"/>
    </row>
    <row r="274" spans="1:13" s="196" customFormat="1" ht="18" customHeight="1" x14ac:dyDescent="0.2">
      <c r="A274" s="349"/>
      <c r="B274" s="201" t="s">
        <v>565</v>
      </c>
      <c r="C274" s="202"/>
      <c r="D274" s="203" t="s">
        <v>566</v>
      </c>
      <c r="E274" s="197"/>
      <c r="F274" s="725" t="s">
        <v>567</v>
      </c>
      <c r="G274" s="725" t="s">
        <v>568</v>
      </c>
      <c r="H274" s="252" t="s">
        <v>569</v>
      </c>
      <c r="I274" s="201" t="s">
        <v>570</v>
      </c>
      <c r="J274" s="202" t="s">
        <v>1323</v>
      </c>
      <c r="K274" s="203" t="s">
        <v>571</v>
      </c>
      <c r="L274" s="193"/>
    </row>
    <row r="275" spans="1:13" s="196" customFormat="1" ht="18" customHeight="1" x14ac:dyDescent="0.2">
      <c r="A275" s="349"/>
      <c r="B275" s="425" t="s">
        <v>572</v>
      </c>
      <c r="C275" s="202"/>
      <c r="D275" s="585" t="s">
        <v>573</v>
      </c>
      <c r="E275" s="197"/>
      <c r="F275" s="725" t="s">
        <v>2624</v>
      </c>
      <c r="G275" s="725" t="s">
        <v>575</v>
      </c>
      <c r="H275" s="252" t="s">
        <v>2625</v>
      </c>
      <c r="I275" s="201" t="s">
        <v>577</v>
      </c>
      <c r="J275" s="202" t="s">
        <v>1324</v>
      </c>
      <c r="K275" s="203" t="s">
        <v>578</v>
      </c>
      <c r="L275" s="193"/>
    </row>
    <row r="276" spans="1:13" s="196" customFormat="1" ht="18" customHeight="1" x14ac:dyDescent="0.2">
      <c r="A276" s="349"/>
      <c r="B276" s="425" t="s">
        <v>1325</v>
      </c>
      <c r="C276" s="202"/>
      <c r="D276" s="585" t="s">
        <v>1326</v>
      </c>
      <c r="E276" s="197"/>
      <c r="F276" s="725" t="s">
        <v>2626</v>
      </c>
      <c r="G276" s="725" t="s">
        <v>582</v>
      </c>
      <c r="H276" s="252" t="s">
        <v>2627</v>
      </c>
      <c r="I276" s="201" t="s">
        <v>1327</v>
      </c>
      <c r="J276" s="202" t="s">
        <v>1328</v>
      </c>
      <c r="K276" s="203" t="s">
        <v>1329</v>
      </c>
      <c r="L276" s="193"/>
    </row>
    <row r="277" spans="1:13" s="196" customFormat="1" ht="18" customHeight="1" x14ac:dyDescent="0.2">
      <c r="A277" s="349"/>
      <c r="B277" s="425" t="s">
        <v>1330</v>
      </c>
      <c r="C277" s="202"/>
      <c r="D277" s="585" t="s">
        <v>1331</v>
      </c>
      <c r="E277" s="197"/>
      <c r="F277" s="518"/>
      <c r="G277"/>
      <c r="H277"/>
      <c r="I277" s="201"/>
      <c r="J277" s="202"/>
      <c r="K277" s="203"/>
      <c r="L277" s="193"/>
    </row>
    <row r="278" spans="1:13" s="196" customFormat="1" ht="18" customHeight="1" x14ac:dyDescent="0.2">
      <c r="A278" s="349"/>
      <c r="B278" s="425" t="s">
        <v>586</v>
      </c>
      <c r="C278" s="202"/>
      <c r="D278" s="585" t="s">
        <v>587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 x14ac:dyDescent="0.2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 x14ac:dyDescent="0.2">
      <c r="B280" s="193" t="s">
        <v>1332</v>
      </c>
      <c r="C280" s="193" t="s">
        <v>1333</v>
      </c>
      <c r="D280" s="205"/>
      <c r="E280" s="193"/>
      <c r="F280" s="193" t="s">
        <v>1334</v>
      </c>
      <c r="G280" s="206" t="s">
        <v>1335</v>
      </c>
      <c r="H280" s="196"/>
      <c r="I280" s="193" t="s">
        <v>1334</v>
      </c>
      <c r="J280" s="193" t="s">
        <v>1336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148"/>
  <sheetViews>
    <sheetView showGridLines="0" topLeftCell="A6" zoomScale="115" zoomScaleNormal="115" zoomScaleSheetLayoutView="75" workbookViewId="0">
      <selection activeCell="G73" sqref="G73"/>
    </sheetView>
  </sheetViews>
  <sheetFormatPr defaultColWidth="9.140625" defaultRowHeight="18.75" customHeight="1" x14ac:dyDescent="0.2"/>
  <cols>
    <col min="1" max="1" width="25.14062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8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8" ht="18" customHeight="1" thickBot="1" x14ac:dyDescent="0.25">
      <c r="A2" s="1127"/>
      <c r="B2" s="1172" t="s">
        <v>116</v>
      </c>
      <c r="C2" s="1172"/>
      <c r="D2" s="1172"/>
      <c r="E2" s="1172"/>
      <c r="F2" s="1172"/>
      <c r="G2" s="121"/>
      <c r="H2" s="1036" t="s">
        <v>377</v>
      </c>
    </row>
    <row r="3" spans="1:8" ht="18.75" customHeight="1" thickBot="1" x14ac:dyDescent="0.25">
      <c r="A3" s="1127"/>
      <c r="B3" s="123"/>
      <c r="C3" s="122"/>
      <c r="D3" s="122"/>
      <c r="E3" s="122"/>
      <c r="F3" s="122"/>
    </row>
    <row r="4" spans="1:8" s="149" customFormat="1" ht="30" customHeight="1" thickBot="1" x14ac:dyDescent="0.25">
      <c r="A4" s="325"/>
      <c r="B4" s="1173" t="s">
        <v>126</v>
      </c>
      <c r="C4" s="1174"/>
      <c r="D4" s="1174"/>
      <c r="E4" s="1174"/>
      <c r="F4" s="1175"/>
      <c r="G4" s="147"/>
      <c r="H4" s="147"/>
    </row>
    <row r="5" spans="1:8" s="149" customFormat="1" ht="20.100000000000001" customHeight="1" x14ac:dyDescent="0.2">
      <c r="A5" s="1121"/>
      <c r="B5" s="1204" t="s">
        <v>1482</v>
      </c>
      <c r="C5" s="1204"/>
      <c r="D5" s="1204"/>
      <c r="E5" s="1204"/>
      <c r="F5" s="1204"/>
      <c r="G5" s="145"/>
      <c r="H5" s="145"/>
    </row>
    <row r="6" spans="1:8" ht="18" x14ac:dyDescent="0.2">
      <c r="A6" s="327"/>
      <c r="B6" s="767"/>
      <c r="C6" s="546"/>
      <c r="D6" s="9"/>
      <c r="E6" s="9"/>
      <c r="F6" s="9"/>
      <c r="G6" s="9"/>
      <c r="H6" s="9"/>
    </row>
    <row r="7" spans="1:8" ht="34.5" customHeight="1" x14ac:dyDescent="0.2">
      <c r="A7" s="825"/>
      <c r="B7" s="1185" t="s">
        <v>126</v>
      </c>
      <c r="C7" s="1186"/>
      <c r="D7" s="1176" t="s">
        <v>378</v>
      </c>
      <c r="E7" s="1020" t="s">
        <v>334</v>
      </c>
      <c r="F7" s="1020" t="s">
        <v>236</v>
      </c>
      <c r="G7" s="821"/>
      <c r="H7" s="1144" t="s">
        <v>668</v>
      </c>
    </row>
    <row r="8" spans="1:8" ht="26.25" customHeight="1" x14ac:dyDescent="0.2">
      <c r="A8" s="825"/>
      <c r="B8" s="1023" t="s">
        <v>380</v>
      </c>
      <c r="C8" s="1024" t="s">
        <v>381</v>
      </c>
      <c r="D8" s="1177"/>
      <c r="E8" s="1019" t="s">
        <v>165</v>
      </c>
      <c r="F8" s="1019" t="s">
        <v>143</v>
      </c>
      <c r="G8" s="821"/>
      <c r="H8" s="1139" t="s">
        <v>382</v>
      </c>
    </row>
    <row r="9" spans="1:8" s="14" customFormat="1" ht="19.5" hidden="1" customHeight="1" x14ac:dyDescent="0.2">
      <c r="A9" s="825" t="s">
        <v>2228</v>
      </c>
      <c r="B9" s="889" t="s">
        <v>1479</v>
      </c>
      <c r="C9" s="888" t="s">
        <v>2229</v>
      </c>
      <c r="D9" s="822">
        <v>45210</v>
      </c>
      <c r="E9" s="822">
        <f t="shared" ref="E9" si="0">D9+3</f>
        <v>45213</v>
      </c>
      <c r="F9" s="822">
        <f t="shared" ref="F9" si="1">D9+7</f>
        <v>45217</v>
      </c>
      <c r="G9" s="821"/>
      <c r="H9" s="869">
        <v>45211</v>
      </c>
    </row>
    <row r="10" spans="1:8" s="14" customFormat="1" ht="19.5" hidden="1" customHeight="1" x14ac:dyDescent="0.2">
      <c r="A10" s="825" t="s">
        <v>2230</v>
      </c>
      <c r="B10" s="889" t="s">
        <v>1473</v>
      </c>
      <c r="C10" s="888" t="s">
        <v>2231</v>
      </c>
      <c r="D10" s="822">
        <f t="shared" ref="D10:D26" si="2">D9+7</f>
        <v>45217</v>
      </c>
      <c r="E10" s="822">
        <f t="shared" ref="E10" si="3">D10+3</f>
        <v>45220</v>
      </c>
      <c r="F10" s="822">
        <f t="shared" ref="F10" si="4">D10+7</f>
        <v>45224</v>
      </c>
      <c r="G10" s="821"/>
      <c r="H10" s="869">
        <f t="shared" ref="H10:H26" si="5">H9+7</f>
        <v>45218</v>
      </c>
    </row>
    <row r="11" spans="1:8" s="14" customFormat="1" ht="19.5" hidden="1" customHeight="1" x14ac:dyDescent="0.2">
      <c r="A11" s="825"/>
      <c r="B11" s="889" t="s">
        <v>1476</v>
      </c>
      <c r="C11" s="888" t="s">
        <v>2232</v>
      </c>
      <c r="D11" s="822">
        <f t="shared" si="2"/>
        <v>45224</v>
      </c>
      <c r="E11" s="822">
        <f t="shared" ref="E11" si="6">D11+3</f>
        <v>45227</v>
      </c>
      <c r="F11" s="822">
        <f t="shared" ref="F11" si="7">D11+7</f>
        <v>45231</v>
      </c>
      <c r="G11" s="821"/>
      <c r="H11" s="869">
        <f t="shared" si="5"/>
        <v>45225</v>
      </c>
    </row>
    <row r="12" spans="1:8" s="14" customFormat="1" ht="19.5" hidden="1" customHeight="1" x14ac:dyDescent="0.2">
      <c r="A12" s="825" t="s">
        <v>2233</v>
      </c>
      <c r="B12" s="889" t="s">
        <v>1269</v>
      </c>
      <c r="C12" s="888" t="s">
        <v>2234</v>
      </c>
      <c r="D12" s="822">
        <v>45233</v>
      </c>
      <c r="E12" s="822">
        <f t="shared" ref="E12" si="8">D12+3</f>
        <v>45236</v>
      </c>
      <c r="F12" s="822">
        <f t="shared" ref="F12" si="9">D12+7</f>
        <v>45240</v>
      </c>
      <c r="G12" s="821"/>
      <c r="H12" s="869">
        <f t="shared" si="5"/>
        <v>45232</v>
      </c>
    </row>
    <row r="13" spans="1:8" s="14" customFormat="1" ht="19.5" hidden="1" customHeight="1" x14ac:dyDescent="0.2">
      <c r="A13" s="825" t="s">
        <v>2235</v>
      </c>
      <c r="B13" s="889" t="s">
        <v>1471</v>
      </c>
      <c r="C13" s="888" t="s">
        <v>2236</v>
      </c>
      <c r="D13" s="822">
        <v>45242</v>
      </c>
      <c r="E13" s="822">
        <f t="shared" ref="E13:E15" si="10">D13+3</f>
        <v>45245</v>
      </c>
      <c r="F13" s="822">
        <f t="shared" ref="F13:F15" si="11">D13+7</f>
        <v>45249</v>
      </c>
      <c r="G13" s="821"/>
      <c r="H13" s="869">
        <f t="shared" si="5"/>
        <v>45239</v>
      </c>
    </row>
    <row r="14" spans="1:8" s="14" customFormat="1" ht="19.5" hidden="1" customHeight="1" x14ac:dyDescent="0.2">
      <c r="A14" s="825" t="s">
        <v>2237</v>
      </c>
      <c r="B14" s="889" t="s">
        <v>1479</v>
      </c>
      <c r="C14" s="888" t="s">
        <v>2238</v>
      </c>
      <c r="D14" s="822">
        <v>45245</v>
      </c>
      <c r="E14" s="822">
        <f t="shared" si="10"/>
        <v>45248</v>
      </c>
      <c r="F14" s="822">
        <f t="shared" si="11"/>
        <v>45252</v>
      </c>
      <c r="G14" s="821"/>
      <c r="H14" s="869">
        <f t="shared" si="5"/>
        <v>45246</v>
      </c>
    </row>
    <row r="15" spans="1:8" s="14" customFormat="1" ht="19.5" hidden="1" customHeight="1" x14ac:dyDescent="0.2">
      <c r="A15" s="825" t="s">
        <v>2239</v>
      </c>
      <c r="B15" s="889" t="s">
        <v>1473</v>
      </c>
      <c r="C15" s="888" t="s">
        <v>2240</v>
      </c>
      <c r="D15" s="822">
        <f t="shared" si="2"/>
        <v>45252</v>
      </c>
      <c r="E15" s="822">
        <f t="shared" si="10"/>
        <v>45255</v>
      </c>
      <c r="F15" s="822">
        <f t="shared" si="11"/>
        <v>45259</v>
      </c>
      <c r="G15" s="821"/>
      <c r="H15" s="869">
        <f t="shared" si="5"/>
        <v>45253</v>
      </c>
    </row>
    <row r="16" spans="1:8" s="14" customFormat="1" ht="19.5" hidden="1" customHeight="1" x14ac:dyDescent="0.2">
      <c r="A16" s="825"/>
      <c r="B16" s="889" t="s">
        <v>1476</v>
      </c>
      <c r="C16" s="888" t="s">
        <v>2241</v>
      </c>
      <c r="D16" s="822">
        <f t="shared" si="2"/>
        <v>45259</v>
      </c>
      <c r="E16" s="822">
        <f t="shared" ref="E16" si="12">D16+3</f>
        <v>45262</v>
      </c>
      <c r="F16" s="822">
        <f t="shared" ref="F16" si="13">D16+7</f>
        <v>45266</v>
      </c>
      <c r="G16" s="821"/>
      <c r="H16" s="869">
        <f t="shared" si="5"/>
        <v>45260</v>
      </c>
    </row>
    <row r="17" spans="1:8" s="14" customFormat="1" ht="19.5" hidden="1" customHeight="1" x14ac:dyDescent="0.2">
      <c r="A17" s="825"/>
      <c r="B17" s="889" t="s">
        <v>1269</v>
      </c>
      <c r="C17" s="888" t="s">
        <v>2242</v>
      </c>
      <c r="D17" s="823">
        <f t="shared" si="2"/>
        <v>45266</v>
      </c>
      <c r="E17" s="823">
        <f t="shared" ref="E17" si="14">D17+3</f>
        <v>45269</v>
      </c>
      <c r="F17" s="823">
        <f t="shared" ref="F17" si="15">D17+7</f>
        <v>45273</v>
      </c>
      <c r="G17" s="821"/>
      <c r="H17" s="869">
        <f t="shared" si="5"/>
        <v>45267</v>
      </c>
    </row>
    <row r="18" spans="1:8" s="14" customFormat="1" ht="19.5" hidden="1" customHeight="1" x14ac:dyDescent="0.2">
      <c r="A18" s="825"/>
      <c r="B18" s="889" t="s">
        <v>1471</v>
      </c>
      <c r="C18" s="888" t="s">
        <v>1644</v>
      </c>
      <c r="D18" s="822">
        <f t="shared" si="2"/>
        <v>45273</v>
      </c>
      <c r="E18" s="822">
        <f t="shared" ref="E18" si="16">D18+3</f>
        <v>45276</v>
      </c>
      <c r="F18" s="822">
        <f t="shared" ref="F18" si="17">D18+7</f>
        <v>45280</v>
      </c>
      <c r="G18" s="821"/>
      <c r="H18" s="869">
        <f t="shared" si="5"/>
        <v>45274</v>
      </c>
    </row>
    <row r="19" spans="1:8" s="14" customFormat="1" ht="19.5" hidden="1" customHeight="1" x14ac:dyDescent="0.2">
      <c r="A19" s="825" t="s">
        <v>2243</v>
      </c>
      <c r="B19" s="890" t="s">
        <v>1473</v>
      </c>
      <c r="C19" s="888" t="s">
        <v>2244</v>
      </c>
      <c r="D19" s="822">
        <v>45289</v>
      </c>
      <c r="E19" s="822">
        <f t="shared" ref="E19" si="18">D19+3</f>
        <v>45292</v>
      </c>
      <c r="F19" s="822">
        <f t="shared" ref="F19" si="19">D19+7</f>
        <v>45296</v>
      </c>
      <c r="G19" s="821"/>
      <c r="H19" s="869">
        <f t="shared" si="5"/>
        <v>45281</v>
      </c>
    </row>
    <row r="20" spans="1:8" s="14" customFormat="1" ht="19.5" hidden="1" customHeight="1" x14ac:dyDescent="0.2">
      <c r="A20" s="825" t="s">
        <v>2245</v>
      </c>
      <c r="B20" s="890" t="s">
        <v>1476</v>
      </c>
      <c r="C20" s="888" t="s">
        <v>2246</v>
      </c>
      <c r="D20" s="823">
        <v>45290</v>
      </c>
      <c r="E20" s="823">
        <f t="shared" ref="E20" si="20">D20+3</f>
        <v>45293</v>
      </c>
      <c r="F20" s="823">
        <f t="shared" ref="F20" si="21">D20+7</f>
        <v>45297</v>
      </c>
      <c r="G20" s="821"/>
      <c r="H20" s="869">
        <f t="shared" si="5"/>
        <v>45288</v>
      </c>
    </row>
    <row r="21" spans="1:8" s="14" customFormat="1" ht="19.5" hidden="1" customHeight="1" x14ac:dyDescent="0.2">
      <c r="A21" s="825" t="s">
        <v>2247</v>
      </c>
      <c r="B21" s="891" t="s">
        <v>1479</v>
      </c>
      <c r="C21" s="888" t="s">
        <v>2248</v>
      </c>
      <c r="D21" s="822">
        <v>44929</v>
      </c>
      <c r="E21" s="822">
        <f t="shared" ref="E21:E24" si="22">D21+3</f>
        <v>44932</v>
      </c>
      <c r="F21" s="822">
        <f t="shared" ref="F21:F24" si="23">D21+7</f>
        <v>44936</v>
      </c>
      <c r="G21" s="821"/>
      <c r="H21" s="869">
        <f t="shared" si="5"/>
        <v>45295</v>
      </c>
    </row>
    <row r="22" spans="1:8" s="14" customFormat="1" ht="19.5" hidden="1" customHeight="1" x14ac:dyDescent="0.2">
      <c r="A22" s="825" t="s">
        <v>2249</v>
      </c>
      <c r="B22" s="891" t="s">
        <v>1476</v>
      </c>
      <c r="C22" s="888" t="s">
        <v>2250</v>
      </c>
      <c r="D22" s="822">
        <f t="shared" si="2"/>
        <v>44936</v>
      </c>
      <c r="E22" s="822">
        <f t="shared" si="22"/>
        <v>44939</v>
      </c>
      <c r="F22" s="822">
        <f t="shared" si="23"/>
        <v>44943</v>
      </c>
      <c r="G22" s="821"/>
      <c r="H22" s="869">
        <f t="shared" si="5"/>
        <v>45302</v>
      </c>
    </row>
    <row r="23" spans="1:8" s="14" customFormat="1" ht="19.5" hidden="1" customHeight="1" x14ac:dyDescent="0.2">
      <c r="A23" s="825" t="s">
        <v>2251</v>
      </c>
      <c r="B23" s="891" t="s">
        <v>1269</v>
      </c>
      <c r="C23" s="888" t="s">
        <v>2252</v>
      </c>
      <c r="D23" s="822">
        <f t="shared" si="2"/>
        <v>44943</v>
      </c>
      <c r="E23" s="822">
        <f t="shared" si="22"/>
        <v>44946</v>
      </c>
      <c r="F23" s="822">
        <f t="shared" si="23"/>
        <v>44950</v>
      </c>
      <c r="G23" s="821"/>
      <c r="H23" s="869">
        <f t="shared" si="5"/>
        <v>45309</v>
      </c>
    </row>
    <row r="24" spans="1:8" s="14" customFormat="1" ht="19.5" hidden="1" customHeight="1" x14ac:dyDescent="0.2">
      <c r="A24" s="825" t="s">
        <v>2253</v>
      </c>
      <c r="B24" s="890" t="s">
        <v>1471</v>
      </c>
      <c r="C24" s="888" t="s">
        <v>2254</v>
      </c>
      <c r="D24" s="822">
        <f t="shared" si="2"/>
        <v>44950</v>
      </c>
      <c r="E24" s="822">
        <f t="shared" si="22"/>
        <v>44953</v>
      </c>
      <c r="F24" s="822">
        <f t="shared" si="23"/>
        <v>44957</v>
      </c>
      <c r="G24" s="821"/>
      <c r="H24" s="869">
        <f t="shared" si="5"/>
        <v>45316</v>
      </c>
    </row>
    <row r="25" spans="1:8" s="14" customFormat="1" ht="19.5" hidden="1" customHeight="1" x14ac:dyDescent="0.2">
      <c r="A25" s="825" t="s">
        <v>2245</v>
      </c>
      <c r="B25" s="890" t="s">
        <v>1473</v>
      </c>
      <c r="C25" s="888" t="s">
        <v>2255</v>
      </c>
      <c r="D25" s="822">
        <f t="shared" si="2"/>
        <v>44957</v>
      </c>
      <c r="E25" s="822">
        <f t="shared" ref="E25" si="24">D25+3</f>
        <v>44960</v>
      </c>
      <c r="F25" s="822">
        <f t="shared" ref="F25" si="25">D25+7</f>
        <v>44964</v>
      </c>
      <c r="G25" s="821"/>
      <c r="H25" s="869">
        <f t="shared" si="5"/>
        <v>45323</v>
      </c>
    </row>
    <row r="26" spans="1:8" s="14" customFormat="1" ht="19.5" hidden="1" customHeight="1" x14ac:dyDescent="0.2">
      <c r="A26" s="825" t="s">
        <v>2256</v>
      </c>
      <c r="B26" s="891" t="s">
        <v>1479</v>
      </c>
      <c r="C26" s="888" t="s">
        <v>2257</v>
      </c>
      <c r="D26" s="822">
        <f t="shared" si="2"/>
        <v>44964</v>
      </c>
      <c r="E26" s="822">
        <f t="shared" ref="E26" si="26">D26+3</f>
        <v>44967</v>
      </c>
      <c r="F26" s="822">
        <f t="shared" ref="F26" si="27">D26+7</f>
        <v>44971</v>
      </c>
      <c r="G26" s="821"/>
      <c r="H26" s="869">
        <f t="shared" si="5"/>
        <v>45330</v>
      </c>
    </row>
    <row r="27" spans="1:8" s="14" customFormat="1" ht="19.5" hidden="1" customHeight="1" x14ac:dyDescent="0.2">
      <c r="A27" s="825" t="s">
        <v>2251</v>
      </c>
      <c r="B27" s="891" t="s">
        <v>1476</v>
      </c>
      <c r="C27" s="888" t="s">
        <v>2258</v>
      </c>
      <c r="D27" s="822">
        <f>D26+7</f>
        <v>44971</v>
      </c>
      <c r="E27" s="822">
        <f t="shared" ref="E27:E34" si="28">D27+3</f>
        <v>44974</v>
      </c>
      <c r="F27" s="822">
        <f t="shared" ref="F27:F34" si="29">D27+7</f>
        <v>44978</v>
      </c>
      <c r="G27" s="821"/>
      <c r="H27" s="869">
        <f t="shared" ref="H27:H68" si="30">H26+7</f>
        <v>45337</v>
      </c>
    </row>
    <row r="28" spans="1:8" s="14" customFormat="1" ht="19.5" hidden="1" customHeight="1" x14ac:dyDescent="0.2">
      <c r="A28" s="825" t="s">
        <v>2259</v>
      </c>
      <c r="B28" s="891" t="s">
        <v>1473</v>
      </c>
      <c r="C28" s="888" t="s">
        <v>2260</v>
      </c>
      <c r="D28" s="822">
        <v>45348</v>
      </c>
      <c r="E28" s="822">
        <f t="shared" si="28"/>
        <v>45351</v>
      </c>
      <c r="F28" s="822">
        <f t="shared" si="29"/>
        <v>45355</v>
      </c>
      <c r="G28" s="821"/>
      <c r="H28" s="869">
        <f t="shared" si="30"/>
        <v>45344</v>
      </c>
    </row>
    <row r="29" spans="1:8" s="14" customFormat="1" ht="19.5" hidden="1" customHeight="1" x14ac:dyDescent="0.2">
      <c r="A29" s="825" t="s">
        <v>1717</v>
      </c>
      <c r="B29" s="891" t="s">
        <v>1269</v>
      </c>
      <c r="C29" s="888" t="s">
        <v>2261</v>
      </c>
      <c r="D29" s="822">
        <v>45353</v>
      </c>
      <c r="E29" s="822">
        <f t="shared" si="28"/>
        <v>45356</v>
      </c>
      <c r="F29" s="822">
        <f t="shared" si="29"/>
        <v>45360</v>
      </c>
      <c r="G29" s="821"/>
      <c r="H29" s="869">
        <f t="shared" si="30"/>
        <v>45351</v>
      </c>
    </row>
    <row r="30" spans="1:8" s="14" customFormat="1" ht="19.5" hidden="1" customHeight="1" x14ac:dyDescent="0.2">
      <c r="A30" s="825" t="s">
        <v>2262</v>
      </c>
      <c r="B30" s="1015" t="s">
        <v>1476</v>
      </c>
      <c r="C30" s="1015" t="s">
        <v>2263</v>
      </c>
      <c r="D30" s="822">
        <v>45364</v>
      </c>
      <c r="E30" s="822">
        <f t="shared" si="28"/>
        <v>45367</v>
      </c>
      <c r="F30" s="899" t="s">
        <v>494</v>
      </c>
      <c r="G30" s="821"/>
      <c r="H30" s="869">
        <f t="shared" si="30"/>
        <v>45358</v>
      </c>
    </row>
    <row r="31" spans="1:8" s="14" customFormat="1" ht="19.5" hidden="1" customHeight="1" x14ac:dyDescent="0.2">
      <c r="A31" s="825" t="s">
        <v>1479</v>
      </c>
      <c r="B31" s="899" t="s">
        <v>494</v>
      </c>
      <c r="C31" s="1015" t="s">
        <v>2264</v>
      </c>
      <c r="D31" s="822">
        <v>45374</v>
      </c>
      <c r="E31" s="822">
        <f t="shared" si="28"/>
        <v>45377</v>
      </c>
      <c r="F31" s="822">
        <f t="shared" si="29"/>
        <v>45381</v>
      </c>
      <c r="G31" s="821"/>
      <c r="H31" s="869">
        <f t="shared" si="30"/>
        <v>45365</v>
      </c>
    </row>
    <row r="32" spans="1:8" s="14" customFormat="1" ht="19.5" hidden="1" customHeight="1" x14ac:dyDescent="0.2">
      <c r="A32" s="825" t="s">
        <v>2265</v>
      </c>
      <c r="B32" s="1015" t="s">
        <v>1471</v>
      </c>
      <c r="C32" s="1015" t="s">
        <v>1472</v>
      </c>
      <c r="D32" s="822">
        <v>45376</v>
      </c>
      <c r="E32" s="822">
        <f t="shared" si="28"/>
        <v>45379</v>
      </c>
      <c r="F32" s="822">
        <f t="shared" si="29"/>
        <v>45383</v>
      </c>
      <c r="G32" s="821"/>
      <c r="H32" s="869">
        <f t="shared" si="30"/>
        <v>45372</v>
      </c>
    </row>
    <row r="33" spans="1:8" s="14" customFormat="1" ht="19.5" hidden="1" customHeight="1" x14ac:dyDescent="0.2">
      <c r="A33" s="825"/>
      <c r="B33" s="1034" t="s">
        <v>1473</v>
      </c>
      <c r="C33" s="1034" t="s">
        <v>1474</v>
      </c>
      <c r="D33" s="1035">
        <v>45388</v>
      </c>
      <c r="E33" s="822">
        <f t="shared" si="28"/>
        <v>45391</v>
      </c>
      <c r="F33" s="916" t="s">
        <v>494</v>
      </c>
      <c r="G33" s="821"/>
      <c r="H33" s="777">
        <f t="shared" si="30"/>
        <v>45379</v>
      </c>
    </row>
    <row r="34" spans="1:8" s="14" customFormat="1" ht="19.5" hidden="1" customHeight="1" x14ac:dyDescent="0.2">
      <c r="A34" s="825" t="s">
        <v>1269</v>
      </c>
      <c r="B34" s="916" t="s">
        <v>494</v>
      </c>
      <c r="C34" s="1034" t="s">
        <v>1475</v>
      </c>
      <c r="D34" s="820">
        <v>45391</v>
      </c>
      <c r="E34" s="820">
        <f t="shared" si="28"/>
        <v>45394</v>
      </c>
      <c r="F34" s="820">
        <f t="shared" si="29"/>
        <v>45398</v>
      </c>
      <c r="G34" s="821"/>
      <c r="H34" s="777">
        <f t="shared" si="30"/>
        <v>45386</v>
      </c>
    </row>
    <row r="35" spans="1:8" s="14" customFormat="1" ht="19.5" hidden="1" customHeight="1" x14ac:dyDescent="0.2">
      <c r="A35" s="825"/>
      <c r="B35" s="1034" t="s">
        <v>1476</v>
      </c>
      <c r="C35" s="1034" t="s">
        <v>1477</v>
      </c>
      <c r="D35" s="1035">
        <v>45402</v>
      </c>
      <c r="E35" s="822">
        <f t="shared" ref="E35" si="31">D35+3</f>
        <v>45405</v>
      </c>
      <c r="F35" s="916" t="s">
        <v>494</v>
      </c>
      <c r="G35" s="821"/>
      <c r="H35" s="777">
        <f t="shared" si="30"/>
        <v>45393</v>
      </c>
    </row>
    <row r="36" spans="1:8" s="14" customFormat="1" ht="19.5" hidden="1" customHeight="1" x14ac:dyDescent="0.2">
      <c r="A36" s="825" t="s">
        <v>1479</v>
      </c>
      <c r="B36" s="1113" t="s">
        <v>1269</v>
      </c>
      <c r="C36" s="1034" t="s">
        <v>1480</v>
      </c>
      <c r="D36" s="1035">
        <v>45399</v>
      </c>
      <c r="E36" s="916" t="s">
        <v>494</v>
      </c>
      <c r="F36" s="822">
        <f t="shared" ref="F36" si="32">D36+7</f>
        <v>45406</v>
      </c>
      <c r="G36" s="821"/>
      <c r="H36" s="777">
        <f t="shared" si="30"/>
        <v>45400</v>
      </c>
    </row>
    <row r="37" spans="1:8" s="14" customFormat="1" ht="19.5" hidden="1" customHeight="1" x14ac:dyDescent="0.2">
      <c r="A37" s="825" t="s">
        <v>1269</v>
      </c>
      <c r="B37" s="1113" t="s">
        <v>1479</v>
      </c>
      <c r="C37" s="1034" t="s">
        <v>2266</v>
      </c>
      <c r="D37" s="1035">
        <v>45412</v>
      </c>
      <c r="E37" s="822">
        <f t="shared" ref="E37:E38" si="33">D37+3</f>
        <v>45415</v>
      </c>
      <c r="F37" s="822">
        <f t="shared" ref="F37:F39" si="34">D37+7</f>
        <v>45419</v>
      </c>
      <c r="G37" s="821"/>
      <c r="H37" s="777">
        <f t="shared" si="30"/>
        <v>45407</v>
      </c>
    </row>
    <row r="38" spans="1:8" s="14" customFormat="1" ht="19.5" hidden="1" customHeight="1" x14ac:dyDescent="0.2">
      <c r="A38" s="825"/>
      <c r="B38" s="1034" t="s">
        <v>1471</v>
      </c>
      <c r="C38" s="1034" t="s">
        <v>2267</v>
      </c>
      <c r="D38" s="1035">
        <v>45417</v>
      </c>
      <c r="E38" s="822">
        <f t="shared" si="33"/>
        <v>45420</v>
      </c>
      <c r="F38" s="822">
        <f t="shared" si="34"/>
        <v>45424</v>
      </c>
      <c r="G38" s="821"/>
      <c r="H38" s="777">
        <f t="shared" si="30"/>
        <v>45414</v>
      </c>
    </row>
    <row r="39" spans="1:8" s="14" customFormat="1" ht="19.5" hidden="1" customHeight="1" x14ac:dyDescent="0.2">
      <c r="A39" s="825"/>
      <c r="B39" s="1034" t="s">
        <v>1473</v>
      </c>
      <c r="C39" s="1034" t="s">
        <v>2268</v>
      </c>
      <c r="D39" s="1035">
        <v>45428</v>
      </c>
      <c r="E39" s="822">
        <f t="shared" ref="E39" si="35">D39+3</f>
        <v>45431</v>
      </c>
      <c r="F39" s="822">
        <f t="shared" si="34"/>
        <v>45435</v>
      </c>
      <c r="G39" s="821"/>
      <c r="H39" s="777">
        <f t="shared" si="30"/>
        <v>45421</v>
      </c>
    </row>
    <row r="40" spans="1:8" s="14" customFormat="1" ht="19.5" hidden="1" customHeight="1" x14ac:dyDescent="0.2">
      <c r="A40" s="825"/>
      <c r="B40" s="1128" t="s">
        <v>494</v>
      </c>
      <c r="C40" s="1034" t="s">
        <v>2269</v>
      </c>
      <c r="D40" s="820">
        <v>45432</v>
      </c>
      <c r="E40" s="886">
        <f t="shared" ref="E40" si="36">D40+3</f>
        <v>45435</v>
      </c>
      <c r="F40" s="886">
        <f t="shared" ref="F40" si="37">D40+7</f>
        <v>45439</v>
      </c>
      <c r="G40" s="821"/>
      <c r="H40" s="777">
        <f t="shared" si="30"/>
        <v>45428</v>
      </c>
    </row>
    <row r="41" spans="1:8" s="14" customFormat="1" ht="19.5" hidden="1" customHeight="1" x14ac:dyDescent="0.2">
      <c r="A41" s="825" t="s">
        <v>1479</v>
      </c>
      <c r="B41" s="1034" t="s">
        <v>1269</v>
      </c>
      <c r="C41" s="1034" t="s">
        <v>2270</v>
      </c>
      <c r="D41" s="1035">
        <v>45441</v>
      </c>
      <c r="E41" s="822">
        <f t="shared" ref="E41:E45" si="38">D41+3</f>
        <v>45444</v>
      </c>
      <c r="F41" s="822">
        <f t="shared" ref="F41:F45" si="39">D41+7</f>
        <v>45448</v>
      </c>
      <c r="G41" s="821"/>
      <c r="H41" s="777">
        <f t="shared" si="30"/>
        <v>45435</v>
      </c>
    </row>
    <row r="42" spans="1:8" s="14" customFormat="1" ht="19.5" hidden="1" customHeight="1" x14ac:dyDescent="0.2">
      <c r="A42" s="825" t="s">
        <v>2271</v>
      </c>
      <c r="B42" s="1128" t="s">
        <v>494</v>
      </c>
      <c r="C42" s="1034" t="s">
        <v>2272</v>
      </c>
      <c r="D42" s="820">
        <v>45432</v>
      </c>
      <c r="E42" s="886">
        <f t="shared" si="38"/>
        <v>45435</v>
      </c>
      <c r="F42" s="886">
        <f t="shared" si="39"/>
        <v>45439</v>
      </c>
      <c r="G42" s="821"/>
      <c r="H42" s="777">
        <f t="shared" si="30"/>
        <v>45442</v>
      </c>
    </row>
    <row r="43" spans="1:8" s="14" customFormat="1" ht="19.5" hidden="1" customHeight="1" x14ac:dyDescent="0.2">
      <c r="A43" s="825" t="s">
        <v>1471</v>
      </c>
      <c r="B43" s="1034" t="s">
        <v>1479</v>
      </c>
      <c r="C43" s="1034" t="s">
        <v>2273</v>
      </c>
      <c r="D43" s="1035">
        <v>45454</v>
      </c>
      <c r="E43" s="822">
        <f t="shared" si="38"/>
        <v>45457</v>
      </c>
      <c r="F43" s="822">
        <f t="shared" si="39"/>
        <v>45461</v>
      </c>
      <c r="G43" s="821"/>
      <c r="H43" s="777">
        <f t="shared" si="30"/>
        <v>45449</v>
      </c>
    </row>
    <row r="44" spans="1:8" s="14" customFormat="1" ht="19.5" hidden="1" customHeight="1" x14ac:dyDescent="0.2">
      <c r="A44" s="825" t="s">
        <v>2274</v>
      </c>
      <c r="B44" s="1128" t="s">
        <v>494</v>
      </c>
      <c r="C44" s="1034" t="s">
        <v>2275</v>
      </c>
      <c r="D44" s="820">
        <v>45460</v>
      </c>
      <c r="E44" s="886">
        <f t="shared" si="38"/>
        <v>45463</v>
      </c>
      <c r="F44" s="886">
        <f t="shared" si="39"/>
        <v>45467</v>
      </c>
      <c r="G44" s="821"/>
      <c r="H44" s="777">
        <f t="shared" si="30"/>
        <v>45456</v>
      </c>
    </row>
    <row r="45" spans="1:8" s="14" customFormat="1" ht="19.5" hidden="1" customHeight="1" x14ac:dyDescent="0.2">
      <c r="A45" s="825"/>
      <c r="B45" s="1034" t="s">
        <v>1476</v>
      </c>
      <c r="C45" s="1034" t="s">
        <v>2276</v>
      </c>
      <c r="D45" s="1035">
        <v>45474</v>
      </c>
      <c r="E45" s="822">
        <f t="shared" si="38"/>
        <v>45477</v>
      </c>
      <c r="F45" s="822">
        <f t="shared" si="39"/>
        <v>45481</v>
      </c>
      <c r="G45" s="821"/>
      <c r="H45" s="777">
        <f t="shared" si="30"/>
        <v>45463</v>
      </c>
    </row>
    <row r="46" spans="1:8" s="14" customFormat="1" ht="19.5" hidden="1" customHeight="1" x14ac:dyDescent="0.2">
      <c r="A46" s="825"/>
      <c r="B46" s="1034" t="s">
        <v>1269</v>
      </c>
      <c r="C46" s="1034" t="s">
        <v>2277</v>
      </c>
      <c r="D46" s="1035">
        <v>45472</v>
      </c>
      <c r="E46" s="822">
        <f t="shared" ref="E46:E47" si="40">D46+3</f>
        <v>45475</v>
      </c>
      <c r="F46" s="822">
        <f t="shared" ref="F46:F47" si="41">D46+7</f>
        <v>45479</v>
      </c>
      <c r="G46" s="821"/>
      <c r="H46" s="777">
        <f t="shared" si="30"/>
        <v>45470</v>
      </c>
    </row>
    <row r="47" spans="1:8" s="14" customFormat="1" ht="19.5" hidden="1" customHeight="1" x14ac:dyDescent="0.2">
      <c r="A47" s="825"/>
      <c r="B47" s="1034" t="s">
        <v>1471</v>
      </c>
      <c r="C47" s="1034" t="s">
        <v>2278</v>
      </c>
      <c r="D47" s="1035">
        <v>45483</v>
      </c>
      <c r="E47" s="822">
        <f t="shared" si="40"/>
        <v>45486</v>
      </c>
      <c r="F47" s="822">
        <f t="shared" si="41"/>
        <v>45490</v>
      </c>
      <c r="G47" s="821"/>
      <c r="H47" s="777">
        <f t="shared" si="30"/>
        <v>45477</v>
      </c>
    </row>
    <row r="48" spans="1:8" s="14" customFormat="1" ht="19.5" hidden="1" customHeight="1" x14ac:dyDescent="0.2">
      <c r="A48" s="825" t="s">
        <v>2279</v>
      </c>
      <c r="B48" s="1034" t="s">
        <v>1476</v>
      </c>
      <c r="C48" s="1034" t="s">
        <v>2280</v>
      </c>
      <c r="D48" s="916" t="s">
        <v>494</v>
      </c>
      <c r="E48" s="886" t="e">
        <f t="shared" ref="E48" si="42">D48+3</f>
        <v>#VALUE!</v>
      </c>
      <c r="F48" s="886" t="e">
        <f t="shared" ref="F48" si="43">D48+7</f>
        <v>#VALUE!</v>
      </c>
      <c r="G48" s="821"/>
      <c r="H48" s="777">
        <f t="shared" si="30"/>
        <v>45484</v>
      </c>
    </row>
    <row r="49" spans="1:12" s="14" customFormat="1" ht="19.5" hidden="1" customHeight="1" x14ac:dyDescent="0.2">
      <c r="A49" s="825"/>
      <c r="B49" s="1034" t="s">
        <v>1479</v>
      </c>
      <c r="C49" s="1034" t="s">
        <v>2281</v>
      </c>
      <c r="D49" s="1035">
        <v>45494</v>
      </c>
      <c r="E49" s="822">
        <f t="shared" ref="E49" si="44">D49+3</f>
        <v>45497</v>
      </c>
      <c r="F49" s="822">
        <f t="shared" ref="F49" si="45">D49+7</f>
        <v>45501</v>
      </c>
      <c r="G49" s="821"/>
      <c r="H49" s="777">
        <f t="shared" si="30"/>
        <v>45491</v>
      </c>
      <c r="I49" s="821"/>
      <c r="J49" s="821"/>
      <c r="L49" s="13"/>
    </row>
    <row r="50" spans="1:12" s="14" customFormat="1" ht="19.5" hidden="1" customHeight="1" x14ac:dyDescent="0.2">
      <c r="A50" s="825"/>
      <c r="B50" s="1034" t="s">
        <v>1473</v>
      </c>
      <c r="C50" s="1034" t="s">
        <v>2282</v>
      </c>
      <c r="D50" s="1035">
        <v>45498</v>
      </c>
      <c r="E50" s="822">
        <f t="shared" ref="E50:E54" si="46">D50+3</f>
        <v>45501</v>
      </c>
      <c r="F50" s="822">
        <f t="shared" ref="F50:F54" si="47">D50+7</f>
        <v>45505</v>
      </c>
      <c r="G50" s="821"/>
      <c r="H50" s="777">
        <f t="shared" si="30"/>
        <v>45498</v>
      </c>
      <c r="I50" s="821"/>
      <c r="J50" s="821"/>
      <c r="L50" s="13"/>
    </row>
    <row r="51" spans="1:12" s="14" customFormat="1" ht="19.5" hidden="1" customHeight="1" x14ac:dyDescent="0.2">
      <c r="A51" s="825"/>
      <c r="B51" s="1034" t="s">
        <v>1269</v>
      </c>
      <c r="C51" s="1034" t="s">
        <v>2283</v>
      </c>
      <c r="D51" s="1035">
        <v>45504</v>
      </c>
      <c r="E51" s="822">
        <f t="shared" si="46"/>
        <v>45507</v>
      </c>
      <c r="F51" s="822">
        <f t="shared" si="47"/>
        <v>45511</v>
      </c>
      <c r="G51" s="821"/>
      <c r="H51" s="777">
        <f t="shared" si="30"/>
        <v>45505</v>
      </c>
      <c r="I51" s="821"/>
      <c r="J51" s="821"/>
      <c r="L51" s="13"/>
    </row>
    <row r="52" spans="1:12" s="14" customFormat="1" ht="19.5" hidden="1" customHeight="1" x14ac:dyDescent="0.2">
      <c r="A52" s="825" t="s">
        <v>1471</v>
      </c>
      <c r="B52" s="1034" t="s">
        <v>1476</v>
      </c>
      <c r="C52" s="1034" t="s">
        <v>2284</v>
      </c>
      <c r="D52" s="1035">
        <v>45513</v>
      </c>
      <c r="E52" s="822">
        <f t="shared" si="46"/>
        <v>45516</v>
      </c>
      <c r="F52" s="822">
        <f t="shared" si="47"/>
        <v>45520</v>
      </c>
      <c r="G52" s="821"/>
      <c r="H52" s="777">
        <f t="shared" si="30"/>
        <v>45512</v>
      </c>
      <c r="I52" s="821"/>
      <c r="J52" s="821"/>
      <c r="L52" s="13"/>
    </row>
    <row r="53" spans="1:12" s="14" customFormat="1" ht="19.5" hidden="1" customHeight="1" x14ac:dyDescent="0.2">
      <c r="A53" s="825" t="s">
        <v>1476</v>
      </c>
      <c r="B53" s="1034" t="s">
        <v>1471</v>
      </c>
      <c r="C53" s="1034" t="s">
        <v>2285</v>
      </c>
      <c r="D53" s="1035">
        <v>45516</v>
      </c>
      <c r="E53" s="822">
        <f t="shared" si="46"/>
        <v>45519</v>
      </c>
      <c r="F53" s="822">
        <f t="shared" si="47"/>
        <v>45523</v>
      </c>
      <c r="G53" s="821"/>
      <c r="H53" s="777">
        <f t="shared" si="30"/>
        <v>45519</v>
      </c>
      <c r="I53" s="821"/>
      <c r="J53" s="821"/>
      <c r="L53" s="13"/>
    </row>
    <row r="54" spans="1:12" s="14" customFormat="1" ht="19.5" hidden="1" customHeight="1" x14ac:dyDescent="0.2">
      <c r="A54" s="825"/>
      <c r="B54" s="1034" t="s">
        <v>1479</v>
      </c>
      <c r="C54" s="1034" t="s">
        <v>2286</v>
      </c>
      <c r="D54" s="1035">
        <v>45524</v>
      </c>
      <c r="E54" s="822">
        <f t="shared" si="46"/>
        <v>45527</v>
      </c>
      <c r="F54" s="822">
        <f t="shared" si="47"/>
        <v>45531</v>
      </c>
      <c r="G54" s="821"/>
      <c r="H54" s="777">
        <f t="shared" si="30"/>
        <v>45526</v>
      </c>
      <c r="I54" s="821"/>
      <c r="J54" s="821"/>
      <c r="L54" s="13"/>
    </row>
    <row r="55" spans="1:12" s="14" customFormat="1" ht="19.5" hidden="1" customHeight="1" x14ac:dyDescent="0.2">
      <c r="A55" s="825"/>
      <c r="B55" s="1034" t="s">
        <v>1473</v>
      </c>
      <c r="C55" s="1034" t="s">
        <v>2287</v>
      </c>
      <c r="D55" s="1035">
        <v>45533</v>
      </c>
      <c r="E55" s="822">
        <f t="shared" ref="E55:E58" si="48">D55+3</f>
        <v>45536</v>
      </c>
      <c r="F55" s="822">
        <f t="shared" ref="F55:F58" si="49">D55+7</f>
        <v>45540</v>
      </c>
      <c r="G55" s="821"/>
      <c r="H55" s="777">
        <f t="shared" si="30"/>
        <v>45533</v>
      </c>
      <c r="I55" s="821"/>
      <c r="J55" s="821"/>
      <c r="L55" s="13"/>
    </row>
    <row r="56" spans="1:12" s="14" customFormat="1" ht="19.5" hidden="1" customHeight="1" x14ac:dyDescent="0.2">
      <c r="A56" s="825"/>
      <c r="B56" s="1034" t="s">
        <v>1269</v>
      </c>
      <c r="C56" s="1034" t="s">
        <v>2288</v>
      </c>
      <c r="D56" s="1035">
        <v>45540</v>
      </c>
      <c r="E56" s="822">
        <f t="shared" si="48"/>
        <v>45543</v>
      </c>
      <c r="F56" s="822">
        <f t="shared" si="49"/>
        <v>45547</v>
      </c>
      <c r="G56" s="821"/>
      <c r="H56" s="777">
        <f t="shared" si="30"/>
        <v>45540</v>
      </c>
      <c r="I56" s="821"/>
      <c r="J56" s="821"/>
      <c r="L56" s="13"/>
    </row>
    <row r="57" spans="1:12" s="14" customFormat="1" ht="19.5" hidden="1" customHeight="1" x14ac:dyDescent="0.2">
      <c r="A57" s="825"/>
      <c r="B57" s="1034" t="s">
        <v>1476</v>
      </c>
      <c r="C57" s="1034" t="s">
        <v>2289</v>
      </c>
      <c r="D57" s="1035">
        <v>45545</v>
      </c>
      <c r="E57" s="822">
        <f t="shared" si="48"/>
        <v>45548</v>
      </c>
      <c r="F57" s="822">
        <f t="shared" si="49"/>
        <v>45552</v>
      </c>
      <c r="G57" s="821"/>
      <c r="H57" s="777">
        <f t="shared" si="30"/>
        <v>45547</v>
      </c>
      <c r="I57" s="821"/>
      <c r="J57" s="821"/>
      <c r="L57" s="13"/>
    </row>
    <row r="58" spans="1:12" s="14" customFormat="1" ht="19.5" hidden="1" customHeight="1" x14ac:dyDescent="0.2">
      <c r="A58" s="825"/>
      <c r="B58" s="1034" t="s">
        <v>1471</v>
      </c>
      <c r="C58" s="1034" t="s">
        <v>2290</v>
      </c>
      <c r="D58" s="1035">
        <v>45558</v>
      </c>
      <c r="E58" s="822">
        <f t="shared" si="48"/>
        <v>45561</v>
      </c>
      <c r="F58" s="822">
        <f t="shared" si="49"/>
        <v>45565</v>
      </c>
      <c r="G58" s="821"/>
      <c r="H58" s="777">
        <f t="shared" si="30"/>
        <v>45554</v>
      </c>
      <c r="I58" s="821"/>
      <c r="J58" s="821"/>
      <c r="L58" s="13"/>
    </row>
    <row r="59" spans="1:12" s="14" customFormat="1" ht="19.5" hidden="1" customHeight="1" x14ac:dyDescent="0.2">
      <c r="A59" s="825"/>
      <c r="B59" s="1034" t="s">
        <v>1479</v>
      </c>
      <c r="C59" s="1034" t="s">
        <v>2291</v>
      </c>
      <c r="D59" s="916" t="s">
        <v>494</v>
      </c>
      <c r="E59" s="928"/>
      <c r="F59" s="928"/>
      <c r="G59" s="821"/>
      <c r="H59" s="777">
        <f t="shared" si="30"/>
        <v>45561</v>
      </c>
      <c r="I59" s="821"/>
      <c r="J59" s="821"/>
      <c r="L59" s="13"/>
    </row>
    <row r="60" spans="1:12" s="14" customFormat="1" ht="19.5" hidden="1" customHeight="1" x14ac:dyDescent="0.2">
      <c r="A60" s="825" t="s">
        <v>2292</v>
      </c>
      <c r="B60" s="1034" t="s">
        <v>1684</v>
      </c>
      <c r="C60" s="1034" t="s">
        <v>2293</v>
      </c>
      <c r="D60" s="1035">
        <v>45568</v>
      </c>
      <c r="E60" s="822">
        <f t="shared" ref="E60:E64" si="50">D60+3</f>
        <v>45571</v>
      </c>
      <c r="F60" s="822">
        <f t="shared" ref="F60:F64" si="51">D60+7</f>
        <v>45575</v>
      </c>
      <c r="G60" s="821"/>
      <c r="H60" s="777">
        <f t="shared" si="30"/>
        <v>45568</v>
      </c>
      <c r="I60" s="821"/>
      <c r="J60" s="821"/>
      <c r="L60" s="13"/>
    </row>
    <row r="61" spans="1:12" s="14" customFormat="1" ht="19.5" hidden="1" customHeight="1" x14ac:dyDescent="0.2">
      <c r="A61" s="825" t="s">
        <v>1269</v>
      </c>
      <c r="B61" s="1034" t="s">
        <v>2021</v>
      </c>
      <c r="C61" s="1034" t="s">
        <v>2294</v>
      </c>
      <c r="D61" s="1035">
        <v>45574</v>
      </c>
      <c r="E61" s="822">
        <f t="shared" ref="E61" si="52">D61+3</f>
        <v>45577</v>
      </c>
      <c r="F61" s="822">
        <f t="shared" ref="F61" si="53">D61+7</f>
        <v>45581</v>
      </c>
      <c r="G61" s="821"/>
      <c r="H61" s="777">
        <f t="shared" si="30"/>
        <v>45575</v>
      </c>
      <c r="I61" s="821"/>
      <c r="J61" s="821"/>
      <c r="L61" s="13"/>
    </row>
    <row r="62" spans="1:12" s="14" customFormat="1" ht="19.5" customHeight="1" x14ac:dyDescent="0.2">
      <c r="A62" s="825" t="s">
        <v>1476</v>
      </c>
      <c r="B62" s="1034" t="s">
        <v>1471</v>
      </c>
      <c r="C62" s="1034" t="s">
        <v>2295</v>
      </c>
      <c r="D62" s="1035">
        <v>45586</v>
      </c>
      <c r="E62" s="822">
        <f t="shared" si="50"/>
        <v>45589</v>
      </c>
      <c r="F62" s="822">
        <f t="shared" si="51"/>
        <v>45593</v>
      </c>
      <c r="G62" s="821"/>
      <c r="H62" s="777">
        <f t="shared" si="30"/>
        <v>45582</v>
      </c>
      <c r="I62" s="821"/>
      <c r="J62" s="821"/>
      <c r="L62" s="13"/>
    </row>
    <row r="63" spans="1:12" s="14" customFormat="1" ht="19.5" customHeight="1" x14ac:dyDescent="0.2">
      <c r="A63" s="825" t="s">
        <v>1471</v>
      </c>
      <c r="B63" s="1034" t="s">
        <v>1476</v>
      </c>
      <c r="C63" s="1034" t="s">
        <v>2296</v>
      </c>
      <c r="D63" s="1035">
        <v>45588</v>
      </c>
      <c r="E63" s="822">
        <f t="shared" si="50"/>
        <v>45591</v>
      </c>
      <c r="F63" s="822">
        <f t="shared" si="51"/>
        <v>45595</v>
      </c>
      <c r="G63" s="821"/>
      <c r="H63" s="777">
        <f t="shared" si="30"/>
        <v>45589</v>
      </c>
      <c r="I63" s="821"/>
      <c r="J63" s="821"/>
      <c r="L63" s="13"/>
    </row>
    <row r="64" spans="1:12" s="14" customFormat="1" ht="19.5" customHeight="1" x14ac:dyDescent="0.2">
      <c r="A64" s="825"/>
      <c r="B64" s="1034" t="s">
        <v>1479</v>
      </c>
      <c r="C64" s="1034" t="s">
        <v>2297</v>
      </c>
      <c r="D64" s="1035">
        <v>45595</v>
      </c>
      <c r="E64" s="822">
        <f t="shared" si="50"/>
        <v>45598</v>
      </c>
      <c r="F64" s="822">
        <f t="shared" si="51"/>
        <v>45602</v>
      </c>
      <c r="G64" s="821"/>
      <c r="H64" s="777">
        <f t="shared" si="30"/>
        <v>45596</v>
      </c>
      <c r="I64" s="821"/>
      <c r="J64" s="821"/>
      <c r="L64" s="13"/>
    </row>
    <row r="65" spans="1:12" s="14" customFormat="1" ht="19.5" customHeight="1" x14ac:dyDescent="0.2">
      <c r="A65" s="825"/>
      <c r="B65" s="1034" t="s">
        <v>1684</v>
      </c>
      <c r="C65" s="1034" t="s">
        <v>2298</v>
      </c>
      <c r="D65" s="1035">
        <v>45602</v>
      </c>
      <c r="E65" s="822">
        <f t="shared" ref="E65" si="54">D65+3</f>
        <v>45605</v>
      </c>
      <c r="F65" s="822">
        <f t="shared" ref="F65" si="55">D65+7</f>
        <v>45609</v>
      </c>
      <c r="G65" s="821"/>
      <c r="H65" s="777">
        <f t="shared" si="30"/>
        <v>45603</v>
      </c>
      <c r="I65" s="821"/>
      <c r="J65" s="821"/>
      <c r="L65" s="13"/>
    </row>
    <row r="66" spans="1:12" s="14" customFormat="1" ht="19.5" customHeight="1" x14ac:dyDescent="0.2">
      <c r="A66" s="825"/>
      <c r="B66" s="1034" t="s">
        <v>2021</v>
      </c>
      <c r="C66" s="1034" t="s">
        <v>2299</v>
      </c>
      <c r="D66" s="1035">
        <v>45609</v>
      </c>
      <c r="E66" s="822">
        <f t="shared" ref="E66:E68" si="56">D66+3</f>
        <v>45612</v>
      </c>
      <c r="F66" s="822">
        <f t="shared" ref="F66:F68" si="57">D66+7</f>
        <v>45616</v>
      </c>
      <c r="G66" s="821"/>
      <c r="H66" s="777">
        <f t="shared" si="30"/>
        <v>45610</v>
      </c>
      <c r="I66" s="821"/>
      <c r="J66" s="821"/>
      <c r="L66" s="13"/>
    </row>
    <row r="67" spans="1:12" s="14" customFormat="1" ht="19.5" customHeight="1" x14ac:dyDescent="0.2">
      <c r="A67" s="825" t="s">
        <v>1476</v>
      </c>
      <c r="B67" s="1034" t="s">
        <v>1471</v>
      </c>
      <c r="C67" s="1034" t="s">
        <v>2300</v>
      </c>
      <c r="D67" s="1035">
        <v>45616</v>
      </c>
      <c r="E67" s="822">
        <f t="shared" si="56"/>
        <v>45619</v>
      </c>
      <c r="F67" s="822">
        <f t="shared" si="57"/>
        <v>45623</v>
      </c>
      <c r="G67" s="821"/>
      <c r="H67" s="777">
        <f t="shared" si="30"/>
        <v>45617</v>
      </c>
      <c r="I67" s="821"/>
      <c r="J67" s="821"/>
      <c r="L67" s="13"/>
    </row>
    <row r="68" spans="1:12" s="14" customFormat="1" ht="19.5" customHeight="1" x14ac:dyDescent="0.2">
      <c r="A68" s="825" t="s">
        <v>1471</v>
      </c>
      <c r="B68" s="1034" t="s">
        <v>1476</v>
      </c>
      <c r="C68" s="1034" t="s">
        <v>2301</v>
      </c>
      <c r="D68" s="1035">
        <v>45623</v>
      </c>
      <c r="E68" s="822">
        <f t="shared" si="56"/>
        <v>45626</v>
      </c>
      <c r="F68" s="822">
        <f t="shared" si="57"/>
        <v>45630</v>
      </c>
      <c r="G68" s="821"/>
      <c r="H68" s="777">
        <f t="shared" si="30"/>
        <v>45624</v>
      </c>
      <c r="I68" s="821"/>
      <c r="J68" s="821"/>
      <c r="L68" s="13"/>
    </row>
    <row r="69" spans="1:12" s="14" customFormat="1" ht="19.5" customHeight="1" x14ac:dyDescent="0.2">
      <c r="A69" s="825"/>
      <c r="B69" s="828"/>
      <c r="C69" s="828"/>
      <c r="D69" s="783"/>
      <c r="E69" s="821"/>
      <c r="F69" s="821"/>
      <c r="G69" s="821"/>
      <c r="H69" s="783"/>
      <c r="I69" s="821"/>
      <c r="J69" s="821"/>
      <c r="L69" s="13"/>
    </row>
    <row r="70" spans="1:12" s="149" customFormat="1" ht="15.75" customHeight="1" x14ac:dyDescent="0.2">
      <c r="A70" s="1121"/>
      <c r="B70" s="1205" t="s">
        <v>1708</v>
      </c>
      <c r="C70" s="1205"/>
      <c r="D70" s="1205"/>
      <c r="E70" s="1205"/>
      <c r="F70" s="1205"/>
      <c r="G70" s="217"/>
      <c r="H70" s="217"/>
      <c r="I70" s="217"/>
      <c r="J70" s="217"/>
      <c r="K70" s="217"/>
      <c r="L70" s="217"/>
    </row>
    <row r="71" spans="1:12" ht="15" x14ac:dyDescent="0.2">
      <c r="A71" s="327"/>
      <c r="B71" s="499"/>
      <c r="C71" s="546"/>
      <c r="D71" s="9"/>
      <c r="E71" s="9"/>
      <c r="F71" s="9"/>
      <c r="G71" s="9"/>
      <c r="H71" s="9"/>
      <c r="I71" s="9"/>
      <c r="J71" s="435"/>
      <c r="K71" s="435"/>
      <c r="L71" s="436"/>
    </row>
    <row r="72" spans="1:12" ht="34.5" customHeight="1" x14ac:dyDescent="0.2">
      <c r="A72" s="327"/>
      <c r="B72" s="1185" t="s">
        <v>126</v>
      </c>
      <c r="C72" s="1186"/>
      <c r="D72" s="1176" t="s">
        <v>378</v>
      </c>
      <c r="E72" s="1020" t="s">
        <v>461</v>
      </c>
      <c r="F72" s="1020" t="s">
        <v>308</v>
      </c>
      <c r="G72" s="1020" t="s">
        <v>2302</v>
      </c>
      <c r="H72" s="1020" t="s">
        <v>2303</v>
      </c>
      <c r="I72" s="1023" t="s">
        <v>252</v>
      </c>
      <c r="J72" s="1023" t="s">
        <v>142</v>
      </c>
      <c r="L72" s="1144" t="s">
        <v>1406</v>
      </c>
    </row>
    <row r="73" spans="1:12" ht="27" customHeight="1" x14ac:dyDescent="0.2">
      <c r="A73" s="327"/>
      <c r="B73" s="1023" t="s">
        <v>380</v>
      </c>
      <c r="C73" s="1024" t="s">
        <v>381</v>
      </c>
      <c r="D73" s="1177"/>
      <c r="E73" s="1019" t="s">
        <v>342</v>
      </c>
      <c r="F73" s="1019" t="s">
        <v>143</v>
      </c>
      <c r="G73" s="1019" t="s">
        <v>160</v>
      </c>
      <c r="H73" s="1019" t="s">
        <v>174</v>
      </c>
      <c r="I73" s="1019" t="s">
        <v>268</v>
      </c>
      <c r="J73" s="1019" t="s">
        <v>350</v>
      </c>
      <c r="L73" s="1139" t="s">
        <v>382</v>
      </c>
    </row>
    <row r="74" spans="1:12" ht="19.5" hidden="1" customHeight="1" x14ac:dyDescent="0.2">
      <c r="A74" s="327" t="s">
        <v>2304</v>
      </c>
      <c r="B74" s="889" t="s">
        <v>1471</v>
      </c>
      <c r="C74" s="888" t="s">
        <v>2305</v>
      </c>
      <c r="D74" s="822">
        <v>45211</v>
      </c>
      <c r="E74" s="822">
        <f t="shared" ref="E74" si="58">D74+1</f>
        <v>45212</v>
      </c>
      <c r="F74" s="822">
        <f t="shared" ref="F74" si="59">D74+7</f>
        <v>45218</v>
      </c>
      <c r="G74" s="822">
        <f t="shared" ref="G74" si="60">D74+9</f>
        <v>45220</v>
      </c>
      <c r="H74" s="822">
        <f t="shared" ref="H74" si="61">D74+11</f>
        <v>45222</v>
      </c>
      <c r="I74" s="822">
        <f t="shared" ref="I74" si="62">D74+13</f>
        <v>45224</v>
      </c>
      <c r="J74" s="822">
        <f t="shared" ref="J74" si="63">D74+19</f>
        <v>45230</v>
      </c>
      <c r="L74" s="869">
        <v>45213</v>
      </c>
    </row>
    <row r="75" spans="1:12" ht="19.5" hidden="1" customHeight="1" x14ac:dyDescent="0.2">
      <c r="A75" s="327" t="s">
        <v>2306</v>
      </c>
      <c r="B75" s="889" t="s">
        <v>1479</v>
      </c>
      <c r="C75" s="888" t="s">
        <v>2307</v>
      </c>
      <c r="D75" s="822">
        <v>45220</v>
      </c>
      <c r="E75" s="822">
        <f t="shared" ref="E75" si="64">D75+1</f>
        <v>45221</v>
      </c>
      <c r="F75" s="822">
        <f t="shared" ref="F75" si="65">D75+7</f>
        <v>45227</v>
      </c>
      <c r="G75" s="822">
        <f t="shared" ref="G75" si="66">D75+9</f>
        <v>45229</v>
      </c>
      <c r="H75" s="822">
        <f t="shared" ref="H75" si="67">D75+11</f>
        <v>45231</v>
      </c>
      <c r="I75" s="822">
        <f t="shared" ref="I75" si="68">D75+13</f>
        <v>45233</v>
      </c>
      <c r="J75" s="822">
        <f t="shared" ref="J75" si="69">D75+19</f>
        <v>45239</v>
      </c>
      <c r="L75" s="869">
        <f t="shared" ref="L75:L92" si="70">+L74+7</f>
        <v>45220</v>
      </c>
    </row>
    <row r="76" spans="1:12" ht="19.5" hidden="1" customHeight="1" x14ac:dyDescent="0.2">
      <c r="A76" s="327" t="s">
        <v>2308</v>
      </c>
      <c r="B76" s="889" t="s">
        <v>1473</v>
      </c>
      <c r="C76" s="888" t="s">
        <v>2309</v>
      </c>
      <c r="D76" s="822">
        <v>45228</v>
      </c>
      <c r="E76" s="822">
        <f t="shared" ref="E76" si="71">D76+1</f>
        <v>45229</v>
      </c>
      <c r="F76" s="822">
        <f t="shared" ref="F76" si="72">D76+7</f>
        <v>45235</v>
      </c>
      <c r="G76" s="822">
        <f t="shared" ref="G76" si="73">D76+9</f>
        <v>45237</v>
      </c>
      <c r="H76" s="822">
        <f t="shared" ref="H76" si="74">D76+11</f>
        <v>45239</v>
      </c>
      <c r="I76" s="822">
        <f t="shared" ref="I76" si="75">D76+13</f>
        <v>45241</v>
      </c>
      <c r="J76" s="822">
        <f t="shared" ref="J76" si="76">D76+19</f>
        <v>45247</v>
      </c>
      <c r="L76" s="869">
        <f t="shared" si="70"/>
        <v>45227</v>
      </c>
    </row>
    <row r="77" spans="1:12" ht="19.5" hidden="1" customHeight="1" x14ac:dyDescent="0.2">
      <c r="A77" s="327"/>
      <c r="B77" s="889" t="s">
        <v>1476</v>
      </c>
      <c r="C77" s="888" t="s">
        <v>2310</v>
      </c>
      <c r="D77" s="822">
        <v>45237</v>
      </c>
      <c r="E77" s="822">
        <f t="shared" ref="E77" si="77">D77+1</f>
        <v>45238</v>
      </c>
      <c r="F77" s="822">
        <f t="shared" ref="F77" si="78">D77+7</f>
        <v>45244</v>
      </c>
      <c r="G77" s="822">
        <f t="shared" ref="G77" si="79">D77+9</f>
        <v>45246</v>
      </c>
      <c r="H77" s="822">
        <f t="shared" ref="H77" si="80">D77+11</f>
        <v>45248</v>
      </c>
      <c r="I77" s="822">
        <f t="shared" ref="I77" si="81">D77+13</f>
        <v>45250</v>
      </c>
      <c r="J77" s="822">
        <f t="shared" ref="J77" si="82">D77+19</f>
        <v>45256</v>
      </c>
      <c r="L77" s="869">
        <f t="shared" si="70"/>
        <v>45234</v>
      </c>
    </row>
    <row r="78" spans="1:12" ht="19.5" hidden="1" customHeight="1" x14ac:dyDescent="0.2">
      <c r="A78" s="327" t="s">
        <v>2233</v>
      </c>
      <c r="B78" s="889" t="s">
        <v>1269</v>
      </c>
      <c r="C78" s="888" t="s">
        <v>2311</v>
      </c>
      <c r="D78" s="822">
        <v>45241</v>
      </c>
      <c r="E78" s="822">
        <f t="shared" ref="E78" si="83">D78+1</f>
        <v>45242</v>
      </c>
      <c r="F78" s="822">
        <f t="shared" ref="F78" si="84">D78+7</f>
        <v>45248</v>
      </c>
      <c r="G78" s="822">
        <f t="shared" ref="G78" si="85">D78+9</f>
        <v>45250</v>
      </c>
      <c r="H78" s="822">
        <f t="shared" ref="H78" si="86">D78+11</f>
        <v>45252</v>
      </c>
      <c r="I78" s="822">
        <f t="shared" ref="I78" si="87">D78+13</f>
        <v>45254</v>
      </c>
      <c r="J78" s="822">
        <f t="shared" ref="J78" si="88">D78+19</f>
        <v>45260</v>
      </c>
      <c r="L78" s="869">
        <f t="shared" si="70"/>
        <v>45241</v>
      </c>
    </row>
    <row r="79" spans="1:12" ht="19.5" hidden="1" customHeight="1" x14ac:dyDescent="0.2">
      <c r="A79" s="327" t="s">
        <v>2312</v>
      </c>
      <c r="B79" s="889" t="s">
        <v>1471</v>
      </c>
      <c r="C79" s="888" t="s">
        <v>2313</v>
      </c>
      <c r="D79" s="822">
        <f t="shared" ref="D79" si="89">D78+7</f>
        <v>45248</v>
      </c>
      <c r="E79" s="822">
        <f t="shared" ref="E79" si="90">D79+1</f>
        <v>45249</v>
      </c>
      <c r="F79" s="822">
        <f t="shared" ref="F79" si="91">D79+7</f>
        <v>45255</v>
      </c>
      <c r="G79" s="822">
        <f t="shared" ref="G79" si="92">D79+9</f>
        <v>45257</v>
      </c>
      <c r="H79" s="822">
        <f t="shared" ref="H79" si="93">D79+11</f>
        <v>45259</v>
      </c>
      <c r="I79" s="822">
        <f t="shared" ref="I79" si="94">D79+13</f>
        <v>45261</v>
      </c>
      <c r="J79" s="822">
        <f t="shared" ref="J79" si="95">D79+19</f>
        <v>45267</v>
      </c>
      <c r="L79" s="869">
        <f t="shared" si="70"/>
        <v>45248</v>
      </c>
    </row>
    <row r="80" spans="1:12" ht="19.5" hidden="1" customHeight="1" x14ac:dyDescent="0.2">
      <c r="A80" s="327" t="s">
        <v>2314</v>
      </c>
      <c r="B80" s="889" t="s">
        <v>1479</v>
      </c>
      <c r="C80" s="888" t="s">
        <v>2315</v>
      </c>
      <c r="D80" s="822">
        <v>45259</v>
      </c>
      <c r="E80" s="822">
        <f t="shared" ref="E80" si="96">D80+1</f>
        <v>45260</v>
      </c>
      <c r="F80" s="822">
        <f t="shared" ref="F80" si="97">D80+7</f>
        <v>45266</v>
      </c>
      <c r="G80" s="822">
        <f t="shared" ref="G80" si="98">D80+9</f>
        <v>45268</v>
      </c>
      <c r="H80" s="822">
        <f t="shared" ref="H80" si="99">D80+11</f>
        <v>45270</v>
      </c>
      <c r="I80" s="822">
        <f t="shared" ref="I80" si="100">D80+13</f>
        <v>45272</v>
      </c>
      <c r="J80" s="822">
        <f t="shared" ref="J80" si="101">D80+19</f>
        <v>45278</v>
      </c>
      <c r="L80" s="869">
        <f t="shared" si="70"/>
        <v>45255</v>
      </c>
    </row>
    <row r="81" spans="1:12" ht="19.5" hidden="1" customHeight="1" x14ac:dyDescent="0.2">
      <c r="A81" s="327" t="s">
        <v>2239</v>
      </c>
      <c r="B81" s="889" t="s">
        <v>1473</v>
      </c>
      <c r="C81" s="888" t="s">
        <v>2316</v>
      </c>
      <c r="D81" s="822">
        <v>45266</v>
      </c>
      <c r="E81" s="822">
        <f t="shared" ref="E81" si="102">D81+1</f>
        <v>45267</v>
      </c>
      <c r="F81" s="822">
        <f t="shared" ref="F81" si="103">D81+7</f>
        <v>45273</v>
      </c>
      <c r="G81" s="822">
        <f t="shared" ref="G81" si="104">D81+9</f>
        <v>45275</v>
      </c>
      <c r="H81" s="823">
        <f t="shared" ref="H81" si="105">D81+11</f>
        <v>45277</v>
      </c>
      <c r="I81" s="822">
        <f t="shared" ref="I81" si="106">D81+13</f>
        <v>45279</v>
      </c>
      <c r="J81" s="822">
        <f t="shared" ref="J81" si="107">D81+19</f>
        <v>45285</v>
      </c>
      <c r="L81" s="869">
        <f t="shared" si="70"/>
        <v>45262</v>
      </c>
    </row>
    <row r="82" spans="1:12" ht="19.5" hidden="1" customHeight="1" x14ac:dyDescent="0.2">
      <c r="A82" s="327"/>
      <c r="B82" s="889" t="s">
        <v>1476</v>
      </c>
      <c r="C82" s="888" t="s">
        <v>2317</v>
      </c>
      <c r="D82" s="822">
        <v>45273</v>
      </c>
      <c r="E82" s="822">
        <f t="shared" ref="E82" si="108">D82+1</f>
        <v>45274</v>
      </c>
      <c r="F82" s="822">
        <f t="shared" ref="F82" si="109">D82+7</f>
        <v>45280</v>
      </c>
      <c r="G82" s="822">
        <f t="shared" ref="G82" si="110">D82+9</f>
        <v>45282</v>
      </c>
      <c r="H82" s="822">
        <f t="shared" ref="H82" si="111">D82+11</f>
        <v>45284</v>
      </c>
      <c r="I82" s="822">
        <f t="shared" ref="I82" si="112">D82+13</f>
        <v>45286</v>
      </c>
      <c r="J82" s="822">
        <f t="shared" ref="J82" si="113">D82+19</f>
        <v>45292</v>
      </c>
      <c r="L82" s="869">
        <f t="shared" si="70"/>
        <v>45269</v>
      </c>
    </row>
    <row r="83" spans="1:12" ht="19.5" hidden="1" customHeight="1" x14ac:dyDescent="0.2">
      <c r="A83" s="327"/>
      <c r="B83" s="889" t="s">
        <v>1269</v>
      </c>
      <c r="C83" s="888" t="s">
        <v>2318</v>
      </c>
      <c r="D83" s="822">
        <v>45280</v>
      </c>
      <c r="E83" s="822">
        <f t="shared" ref="E83" si="114">D83+1</f>
        <v>45281</v>
      </c>
      <c r="F83" s="822">
        <f t="shared" ref="F83" si="115">D83+7</f>
        <v>45287</v>
      </c>
      <c r="G83" s="822">
        <f t="shared" ref="G83" si="116">D83+9</f>
        <v>45289</v>
      </c>
      <c r="H83" s="822">
        <f t="shared" ref="H83" si="117">D83+11</f>
        <v>45291</v>
      </c>
      <c r="I83" s="822">
        <f t="shared" ref="I83" si="118">D83+13</f>
        <v>45293</v>
      </c>
      <c r="J83" s="822">
        <f t="shared" ref="J83" si="119">D83+19</f>
        <v>45299</v>
      </c>
      <c r="L83" s="869">
        <f t="shared" si="70"/>
        <v>45276</v>
      </c>
    </row>
    <row r="84" spans="1:12" ht="19.5" hidden="1" customHeight="1" x14ac:dyDescent="0.2">
      <c r="A84" s="327"/>
      <c r="B84" s="889" t="s">
        <v>1471</v>
      </c>
      <c r="C84" s="888" t="s">
        <v>2319</v>
      </c>
      <c r="D84" s="822">
        <v>45291</v>
      </c>
      <c r="E84" s="822">
        <f t="shared" ref="E84" si="120">D84+1</f>
        <v>45292</v>
      </c>
      <c r="F84" s="822">
        <f t="shared" ref="F84" si="121">D84+7</f>
        <v>45298</v>
      </c>
      <c r="G84" s="822">
        <f t="shared" ref="G84" si="122">D84+9</f>
        <v>45300</v>
      </c>
      <c r="H84" s="822">
        <f t="shared" ref="H84" si="123">D84+11</f>
        <v>45302</v>
      </c>
      <c r="I84" s="822">
        <f t="shared" ref="I84" si="124">D84+13</f>
        <v>45304</v>
      </c>
      <c r="J84" s="822">
        <f t="shared" ref="J84" si="125">D84+19</f>
        <v>45310</v>
      </c>
      <c r="L84" s="869">
        <f t="shared" si="70"/>
        <v>45283</v>
      </c>
    </row>
    <row r="85" spans="1:12" ht="19.5" hidden="1" customHeight="1" x14ac:dyDescent="0.2">
      <c r="A85" s="327" t="s">
        <v>2320</v>
      </c>
      <c r="B85" s="892" t="s">
        <v>388</v>
      </c>
      <c r="C85" s="888" t="s">
        <v>2321</v>
      </c>
      <c r="D85" s="823">
        <v>45290</v>
      </c>
      <c r="E85" s="823">
        <f t="shared" ref="E85" si="126">D85+1</f>
        <v>45291</v>
      </c>
      <c r="F85" s="823">
        <f t="shared" ref="F85" si="127">D85+7</f>
        <v>45297</v>
      </c>
      <c r="G85" s="823">
        <f t="shared" ref="G85" si="128">D85+9</f>
        <v>45299</v>
      </c>
      <c r="H85" s="823">
        <f t="shared" ref="H85" si="129">D85+11</f>
        <v>45301</v>
      </c>
      <c r="I85" s="823">
        <f t="shared" ref="I85" si="130">D85+13</f>
        <v>45303</v>
      </c>
      <c r="J85" s="823">
        <f t="shared" ref="J85" si="131">D85+19</f>
        <v>45309</v>
      </c>
      <c r="L85" s="887">
        <f t="shared" si="70"/>
        <v>45290</v>
      </c>
    </row>
    <row r="86" spans="1:12" ht="19.5" hidden="1" customHeight="1" x14ac:dyDescent="0.2">
      <c r="A86" s="327" t="s">
        <v>2322</v>
      </c>
      <c r="B86" s="891" t="s">
        <v>1473</v>
      </c>
      <c r="C86" s="888" t="s">
        <v>2323</v>
      </c>
      <c r="D86" s="822">
        <v>45297</v>
      </c>
      <c r="E86" s="822">
        <f t="shared" ref="E86" si="132">D86+1</f>
        <v>45298</v>
      </c>
      <c r="F86" s="822">
        <f t="shared" ref="F86" si="133">D86+7</f>
        <v>45304</v>
      </c>
      <c r="G86" s="822">
        <f t="shared" ref="G86" si="134">D86+9</f>
        <v>45306</v>
      </c>
      <c r="H86" s="822">
        <f t="shared" ref="H86" si="135">D86+11</f>
        <v>45308</v>
      </c>
      <c r="I86" s="822">
        <f t="shared" ref="I86" si="136">D86+13</f>
        <v>45310</v>
      </c>
      <c r="J86" s="822">
        <f t="shared" ref="J86" si="137">D86+19</f>
        <v>45316</v>
      </c>
      <c r="L86" s="869">
        <v>45297</v>
      </c>
    </row>
    <row r="87" spans="1:12" ht="19.5" hidden="1" customHeight="1" x14ac:dyDescent="0.2">
      <c r="A87" s="327" t="s">
        <v>2265</v>
      </c>
      <c r="B87" s="891" t="s">
        <v>1479</v>
      </c>
      <c r="C87" s="888" t="s">
        <v>2324</v>
      </c>
      <c r="D87" s="822">
        <v>45304</v>
      </c>
      <c r="E87" s="822">
        <f t="shared" ref="E87:E90" si="138">D87+1</f>
        <v>45305</v>
      </c>
      <c r="F87" s="822">
        <f t="shared" ref="F87:F90" si="139">D87+7</f>
        <v>45311</v>
      </c>
      <c r="G87" s="822">
        <f t="shared" ref="G87:G90" si="140">D87+9</f>
        <v>45313</v>
      </c>
      <c r="H87" s="822">
        <f t="shared" ref="H87:H90" si="141">D87+11</f>
        <v>45315</v>
      </c>
      <c r="I87" s="822">
        <f t="shared" ref="I87:I90" si="142">D87+13</f>
        <v>45317</v>
      </c>
      <c r="J87" s="822">
        <f t="shared" ref="J87:J90" si="143">D87+19</f>
        <v>45323</v>
      </c>
      <c r="L87" s="869">
        <f t="shared" si="70"/>
        <v>45304</v>
      </c>
    </row>
    <row r="88" spans="1:12" ht="19.5" hidden="1" customHeight="1" x14ac:dyDescent="0.2">
      <c r="A88" s="327" t="s">
        <v>2239</v>
      </c>
      <c r="B88" s="891" t="s">
        <v>1476</v>
      </c>
      <c r="C88" s="888" t="s">
        <v>2325</v>
      </c>
      <c r="D88" s="822">
        <v>45310</v>
      </c>
      <c r="E88" s="822">
        <f t="shared" si="138"/>
        <v>45311</v>
      </c>
      <c r="F88" s="822">
        <f t="shared" si="139"/>
        <v>45317</v>
      </c>
      <c r="G88" s="822">
        <f t="shared" si="140"/>
        <v>45319</v>
      </c>
      <c r="H88" s="822">
        <f t="shared" si="141"/>
        <v>45321</v>
      </c>
      <c r="I88" s="822">
        <f t="shared" si="142"/>
        <v>45323</v>
      </c>
      <c r="J88" s="822">
        <f t="shared" si="143"/>
        <v>45329</v>
      </c>
      <c r="L88" s="869">
        <f t="shared" si="70"/>
        <v>45311</v>
      </c>
    </row>
    <row r="89" spans="1:12" ht="19.5" hidden="1" customHeight="1" x14ac:dyDescent="0.2">
      <c r="A89" s="327" t="s">
        <v>1717</v>
      </c>
      <c r="B89" s="891" t="s">
        <v>1269</v>
      </c>
      <c r="C89" s="888" t="s">
        <v>2326</v>
      </c>
      <c r="D89" s="822">
        <v>45324</v>
      </c>
      <c r="E89" s="822">
        <f t="shared" si="138"/>
        <v>45325</v>
      </c>
      <c r="F89" s="822">
        <f t="shared" si="139"/>
        <v>45331</v>
      </c>
      <c r="G89" s="822">
        <f t="shared" si="140"/>
        <v>45333</v>
      </c>
      <c r="H89" s="822">
        <f t="shared" si="141"/>
        <v>45335</v>
      </c>
      <c r="I89" s="822">
        <f t="shared" si="142"/>
        <v>45337</v>
      </c>
      <c r="J89" s="822">
        <f t="shared" si="143"/>
        <v>45343</v>
      </c>
      <c r="L89" s="869">
        <f t="shared" si="70"/>
        <v>45318</v>
      </c>
    </row>
    <row r="90" spans="1:12" ht="19.5" hidden="1" customHeight="1" x14ac:dyDescent="0.2">
      <c r="A90" s="825" t="s">
        <v>2327</v>
      </c>
      <c r="B90" s="891" t="s">
        <v>1471</v>
      </c>
      <c r="C90" s="888" t="s">
        <v>2328</v>
      </c>
      <c r="D90" s="636">
        <v>45333</v>
      </c>
      <c r="E90" s="822">
        <f t="shared" si="138"/>
        <v>45334</v>
      </c>
      <c r="F90" s="822">
        <f t="shared" si="139"/>
        <v>45340</v>
      </c>
      <c r="G90" s="822">
        <f t="shared" si="140"/>
        <v>45342</v>
      </c>
      <c r="H90" s="823">
        <f t="shared" si="141"/>
        <v>45344</v>
      </c>
      <c r="I90" s="823">
        <f t="shared" si="142"/>
        <v>45346</v>
      </c>
      <c r="J90" s="823">
        <f t="shared" si="143"/>
        <v>45352</v>
      </c>
      <c r="L90" s="869">
        <f t="shared" si="70"/>
        <v>45325</v>
      </c>
    </row>
    <row r="91" spans="1:12" ht="19.5" hidden="1" customHeight="1" x14ac:dyDescent="0.2">
      <c r="A91" s="825" t="s">
        <v>2245</v>
      </c>
      <c r="B91" s="891" t="s">
        <v>1473</v>
      </c>
      <c r="C91" s="888" t="s">
        <v>2329</v>
      </c>
      <c r="D91" s="636">
        <v>45337</v>
      </c>
      <c r="E91" s="822">
        <f t="shared" ref="E91" si="144">D91+1</f>
        <v>45338</v>
      </c>
      <c r="F91" s="823">
        <f t="shared" ref="F91" si="145">D91+7</f>
        <v>45344</v>
      </c>
      <c r="G91" s="823">
        <f t="shared" ref="G91" si="146">D91+9</f>
        <v>45346</v>
      </c>
      <c r="H91" s="823">
        <f t="shared" ref="H91" si="147">D91+11</f>
        <v>45348</v>
      </c>
      <c r="I91" s="823">
        <f t="shared" ref="I91" si="148">D91+13</f>
        <v>45350</v>
      </c>
      <c r="J91" s="886">
        <f t="shared" ref="J91" si="149">D91+19</f>
        <v>45356</v>
      </c>
      <c r="L91" s="869">
        <f t="shared" si="70"/>
        <v>45332</v>
      </c>
    </row>
    <row r="92" spans="1:12" ht="19.5" hidden="1" customHeight="1" x14ac:dyDescent="0.2">
      <c r="A92" s="825" t="s">
        <v>2247</v>
      </c>
      <c r="B92" s="891" t="s">
        <v>1479</v>
      </c>
      <c r="C92" s="888" t="s">
        <v>2330</v>
      </c>
      <c r="D92" s="822">
        <v>45342</v>
      </c>
      <c r="E92" s="822">
        <f t="shared" ref="E92" si="150">D92+1</f>
        <v>45343</v>
      </c>
      <c r="F92" s="822">
        <f t="shared" ref="F92" si="151">D92+7</f>
        <v>45349</v>
      </c>
      <c r="G92" s="822">
        <f t="shared" ref="G92" si="152">D92+9</f>
        <v>45351</v>
      </c>
      <c r="H92" s="822">
        <f t="shared" ref="H92" si="153">D92+11</f>
        <v>45353</v>
      </c>
      <c r="I92" s="822">
        <f t="shared" ref="I92" si="154">D92+13</f>
        <v>45355</v>
      </c>
      <c r="J92" s="822">
        <f t="shared" ref="J92" si="155">D92+19</f>
        <v>45361</v>
      </c>
      <c r="L92" s="869">
        <f t="shared" si="70"/>
        <v>45339</v>
      </c>
    </row>
    <row r="93" spans="1:12" ht="19.5" hidden="1" customHeight="1" x14ac:dyDescent="0.2">
      <c r="A93" s="825" t="s">
        <v>2331</v>
      </c>
      <c r="B93" s="891" t="s">
        <v>1471</v>
      </c>
      <c r="C93" s="888" t="s">
        <v>2332</v>
      </c>
      <c r="D93" s="822">
        <v>45344</v>
      </c>
      <c r="E93" s="822">
        <f t="shared" ref="E93:E100" si="156">D93+1</f>
        <v>45345</v>
      </c>
      <c r="F93" s="822">
        <f t="shared" ref="F93:F99" si="157">D93+7</f>
        <v>45351</v>
      </c>
      <c r="G93" s="822">
        <f t="shared" ref="G93:G99" si="158">D93+9</f>
        <v>45353</v>
      </c>
      <c r="H93" s="822">
        <f t="shared" ref="H93:H99" si="159">D93+11</f>
        <v>45355</v>
      </c>
      <c r="I93" s="822">
        <f t="shared" ref="I93:I99" si="160">D93+13</f>
        <v>45357</v>
      </c>
      <c r="J93" s="822">
        <f t="shared" ref="J93:J99" si="161">D93+19</f>
        <v>45363</v>
      </c>
      <c r="L93" s="869">
        <f t="shared" ref="L93:L133" si="162">+L92+7</f>
        <v>45346</v>
      </c>
    </row>
    <row r="94" spans="1:12" ht="19.5" hidden="1" customHeight="1" x14ac:dyDescent="0.2">
      <c r="A94" s="825" t="s">
        <v>2333</v>
      </c>
      <c r="B94" s="891" t="s">
        <v>1473</v>
      </c>
      <c r="C94" s="888" t="s">
        <v>2334</v>
      </c>
      <c r="D94" s="822">
        <v>45353</v>
      </c>
      <c r="E94" s="822">
        <f t="shared" si="156"/>
        <v>45354</v>
      </c>
      <c r="F94" s="822">
        <f t="shared" si="157"/>
        <v>45360</v>
      </c>
      <c r="G94" s="822">
        <f t="shared" si="158"/>
        <v>45362</v>
      </c>
      <c r="H94" s="822">
        <f t="shared" si="159"/>
        <v>45364</v>
      </c>
      <c r="I94" s="822">
        <f t="shared" si="160"/>
        <v>45366</v>
      </c>
      <c r="J94" s="822">
        <f t="shared" si="161"/>
        <v>45372</v>
      </c>
      <c r="L94" s="869">
        <f t="shared" si="162"/>
        <v>45353</v>
      </c>
    </row>
    <row r="95" spans="1:12" ht="19.5" hidden="1" customHeight="1" x14ac:dyDescent="0.2">
      <c r="A95" s="825" t="s">
        <v>2335</v>
      </c>
      <c r="B95" s="891" t="s">
        <v>1269</v>
      </c>
      <c r="C95" s="888" t="s">
        <v>2336</v>
      </c>
      <c r="D95" s="822">
        <v>45365</v>
      </c>
      <c r="E95" s="822">
        <f t="shared" si="156"/>
        <v>45366</v>
      </c>
      <c r="F95" s="822">
        <f t="shared" si="157"/>
        <v>45372</v>
      </c>
      <c r="G95" s="822">
        <f t="shared" si="158"/>
        <v>45374</v>
      </c>
      <c r="H95" s="822">
        <f t="shared" si="159"/>
        <v>45376</v>
      </c>
      <c r="I95" s="822">
        <f t="shared" si="160"/>
        <v>45378</v>
      </c>
      <c r="J95" s="822">
        <f t="shared" si="161"/>
        <v>45384</v>
      </c>
      <c r="L95" s="869">
        <f t="shared" si="162"/>
        <v>45360</v>
      </c>
    </row>
    <row r="96" spans="1:12" ht="19.5" hidden="1" customHeight="1" x14ac:dyDescent="0.2">
      <c r="A96" s="825" t="s">
        <v>2262</v>
      </c>
      <c r="B96" s="1015" t="s">
        <v>1476</v>
      </c>
      <c r="C96" s="1015" t="s">
        <v>2337</v>
      </c>
      <c r="D96" s="822">
        <v>45371</v>
      </c>
      <c r="E96" s="822">
        <f t="shared" si="156"/>
        <v>45372</v>
      </c>
      <c r="F96" s="822">
        <f t="shared" si="157"/>
        <v>45378</v>
      </c>
      <c r="G96" s="822">
        <f t="shared" si="158"/>
        <v>45380</v>
      </c>
      <c r="H96" s="822">
        <f t="shared" si="159"/>
        <v>45382</v>
      </c>
      <c r="I96" s="822">
        <f t="shared" si="160"/>
        <v>45384</v>
      </c>
      <c r="J96" s="822">
        <f t="shared" si="161"/>
        <v>45390</v>
      </c>
      <c r="L96" s="777">
        <f t="shared" si="162"/>
        <v>45367</v>
      </c>
    </row>
    <row r="97" spans="1:12" ht="19.5" hidden="1" customHeight="1" x14ac:dyDescent="0.2">
      <c r="A97" s="825" t="s">
        <v>2338</v>
      </c>
      <c r="B97" s="1015" t="s">
        <v>1479</v>
      </c>
      <c r="C97" s="1015" t="s">
        <v>2339</v>
      </c>
      <c r="D97" s="822">
        <v>45380</v>
      </c>
      <c r="E97" s="822">
        <v>45375</v>
      </c>
      <c r="F97" s="822">
        <f t="shared" si="157"/>
        <v>45387</v>
      </c>
      <c r="G97" s="822">
        <f t="shared" si="158"/>
        <v>45389</v>
      </c>
      <c r="H97" s="822">
        <f t="shared" si="159"/>
        <v>45391</v>
      </c>
      <c r="I97" s="822">
        <f t="shared" si="160"/>
        <v>45393</v>
      </c>
      <c r="J97" s="822">
        <f t="shared" si="161"/>
        <v>45399</v>
      </c>
      <c r="L97" s="777">
        <f t="shared" si="162"/>
        <v>45374</v>
      </c>
    </row>
    <row r="98" spans="1:12" ht="19.5" hidden="1" customHeight="1" x14ac:dyDescent="0.2">
      <c r="A98" s="825" t="s">
        <v>2338</v>
      </c>
      <c r="B98" s="1034" t="s">
        <v>1471</v>
      </c>
      <c r="C98" s="1034" t="s">
        <v>2340</v>
      </c>
      <c r="D98" s="1035">
        <v>45389</v>
      </c>
      <c r="E98" s="822">
        <v>45387</v>
      </c>
      <c r="F98" s="822">
        <f t="shared" si="157"/>
        <v>45396</v>
      </c>
      <c r="G98" s="822">
        <f t="shared" si="158"/>
        <v>45398</v>
      </c>
      <c r="H98" s="822">
        <f t="shared" si="159"/>
        <v>45400</v>
      </c>
      <c r="I98" s="822">
        <f t="shared" si="160"/>
        <v>45402</v>
      </c>
      <c r="J98" s="822">
        <f t="shared" si="161"/>
        <v>45408</v>
      </c>
      <c r="L98" s="777">
        <f t="shared" si="162"/>
        <v>45381</v>
      </c>
    </row>
    <row r="99" spans="1:12" ht="19.5" hidden="1" customHeight="1" x14ac:dyDescent="0.2">
      <c r="A99" s="825" t="s">
        <v>2338</v>
      </c>
      <c r="B99" s="1034" t="s">
        <v>1473</v>
      </c>
      <c r="C99" s="1034" t="s">
        <v>2341</v>
      </c>
      <c r="D99" s="1035">
        <v>45397</v>
      </c>
      <c r="E99" s="822">
        <v>45396</v>
      </c>
      <c r="F99" s="822">
        <f t="shared" si="157"/>
        <v>45404</v>
      </c>
      <c r="G99" s="822">
        <f t="shared" si="158"/>
        <v>45406</v>
      </c>
      <c r="H99" s="822">
        <f t="shared" si="159"/>
        <v>45408</v>
      </c>
      <c r="I99" s="822">
        <f t="shared" si="160"/>
        <v>45410</v>
      </c>
      <c r="J99" s="822">
        <f t="shared" si="161"/>
        <v>45416</v>
      </c>
      <c r="L99" s="777">
        <f t="shared" si="162"/>
        <v>45388</v>
      </c>
    </row>
    <row r="100" spans="1:12" ht="19.5" hidden="1" customHeight="1" x14ac:dyDescent="0.2">
      <c r="A100" s="825"/>
      <c r="B100" s="1034" t="s">
        <v>1269</v>
      </c>
      <c r="C100" s="1034" t="s">
        <v>2342</v>
      </c>
      <c r="D100" s="1035">
        <v>45397</v>
      </c>
      <c r="E100" s="822">
        <f t="shared" si="156"/>
        <v>45398</v>
      </c>
      <c r="F100" s="1183" t="s">
        <v>494</v>
      </c>
      <c r="G100" s="1206"/>
      <c r="H100" s="1206"/>
      <c r="I100" s="1206"/>
      <c r="J100" s="1184"/>
      <c r="L100" s="777">
        <f t="shared" si="162"/>
        <v>45395</v>
      </c>
    </row>
    <row r="101" spans="1:12" ht="19.5" hidden="1" customHeight="1" x14ac:dyDescent="0.2">
      <c r="A101" s="825"/>
      <c r="B101" s="1113" t="s">
        <v>1476</v>
      </c>
      <c r="C101" s="1034" t="s">
        <v>2343</v>
      </c>
      <c r="D101" s="1035">
        <v>45414</v>
      </c>
      <c r="E101" s="822">
        <f t="shared" ref="E101" si="163">D101+1</f>
        <v>45415</v>
      </c>
      <c r="F101" s="822">
        <f t="shared" ref="F101" si="164">D101+7</f>
        <v>45421</v>
      </c>
      <c r="G101" s="822">
        <f t="shared" ref="G101" si="165">D101+9</f>
        <v>45423</v>
      </c>
      <c r="H101" s="1183" t="s">
        <v>494</v>
      </c>
      <c r="I101" s="1184"/>
      <c r="J101" s="822">
        <f t="shared" ref="J101" si="166">D101+19</f>
        <v>45433</v>
      </c>
      <c r="L101" s="777">
        <f t="shared" si="162"/>
        <v>45402</v>
      </c>
    </row>
    <row r="102" spans="1:12" ht="19.5" hidden="1" customHeight="1" x14ac:dyDescent="0.2">
      <c r="A102" s="825" t="s">
        <v>1479</v>
      </c>
      <c r="B102" s="1113" t="s">
        <v>1269</v>
      </c>
      <c r="C102" s="1034" t="s">
        <v>2344</v>
      </c>
      <c r="D102" s="1035">
        <v>45410</v>
      </c>
      <c r="E102" s="822">
        <f t="shared" ref="E102:E103" si="167">D102+1</f>
        <v>45411</v>
      </c>
      <c r="F102" s="822">
        <f t="shared" ref="F102:F106" si="168">D102+7</f>
        <v>45417</v>
      </c>
      <c r="G102" s="822">
        <f t="shared" ref="G102" si="169">D102+9</f>
        <v>45419</v>
      </c>
      <c r="H102" s="822">
        <f t="shared" ref="H102" si="170">D102+11</f>
        <v>45421</v>
      </c>
      <c r="I102" s="822">
        <f t="shared" ref="I102" si="171">D102+13</f>
        <v>45423</v>
      </c>
      <c r="J102" s="822">
        <f t="shared" ref="J102" si="172">D102+19</f>
        <v>45429</v>
      </c>
      <c r="L102" s="777">
        <f t="shared" si="162"/>
        <v>45409</v>
      </c>
    </row>
    <row r="103" spans="1:12" ht="19.5" hidden="1" customHeight="1" x14ac:dyDescent="0.2">
      <c r="A103" s="825" t="s">
        <v>1269</v>
      </c>
      <c r="B103" s="1034" t="s">
        <v>1479</v>
      </c>
      <c r="C103" s="1034" t="s">
        <v>2345</v>
      </c>
      <c r="D103" s="1035">
        <v>45424</v>
      </c>
      <c r="E103" s="822">
        <f t="shared" si="167"/>
        <v>45425</v>
      </c>
      <c r="F103" s="822">
        <f t="shared" si="168"/>
        <v>45431</v>
      </c>
      <c r="G103" s="822">
        <f t="shared" ref="G103:G107" si="173">D103+9</f>
        <v>45433</v>
      </c>
      <c r="H103" s="822">
        <f t="shared" ref="H103:H106" si="174">D103+11</f>
        <v>45435</v>
      </c>
      <c r="I103" s="822">
        <f t="shared" ref="I103:I106" si="175">D103+13</f>
        <v>45437</v>
      </c>
      <c r="J103" s="822">
        <f t="shared" ref="J103:J107" si="176">D103+19</f>
        <v>45443</v>
      </c>
      <c r="L103" s="777">
        <f t="shared" si="162"/>
        <v>45416</v>
      </c>
    </row>
    <row r="104" spans="1:12" ht="19.5" hidden="1" customHeight="1" x14ac:dyDescent="0.2">
      <c r="A104" s="825" t="s">
        <v>2346</v>
      </c>
      <c r="B104" s="1034" t="s">
        <v>1471</v>
      </c>
      <c r="C104" s="1034" t="s">
        <v>2347</v>
      </c>
      <c r="D104" s="1035">
        <v>45438</v>
      </c>
      <c r="E104" s="822">
        <v>45432</v>
      </c>
      <c r="F104" s="916" t="s">
        <v>494</v>
      </c>
      <c r="G104" s="916" t="s">
        <v>494</v>
      </c>
      <c r="H104" s="916" t="s">
        <v>494</v>
      </c>
      <c r="I104" s="916" t="s">
        <v>494</v>
      </c>
      <c r="J104" s="822">
        <f t="shared" si="176"/>
        <v>45457</v>
      </c>
      <c r="L104" s="777">
        <f t="shared" si="162"/>
        <v>45423</v>
      </c>
    </row>
    <row r="105" spans="1:12" ht="19.5" hidden="1" customHeight="1" x14ac:dyDescent="0.2">
      <c r="A105" s="825" t="s">
        <v>1473</v>
      </c>
      <c r="B105" s="1128" t="s">
        <v>388</v>
      </c>
      <c r="C105" s="1034" t="s">
        <v>2348</v>
      </c>
      <c r="D105" s="820">
        <v>45435</v>
      </c>
      <c r="E105" s="886">
        <f t="shared" ref="E105:E109" si="177">D105+1</f>
        <v>45436</v>
      </c>
      <c r="F105" s="886">
        <f t="shared" si="168"/>
        <v>45442</v>
      </c>
      <c r="G105" s="886">
        <f t="shared" si="173"/>
        <v>45444</v>
      </c>
      <c r="H105" s="886">
        <f t="shared" si="174"/>
        <v>45446</v>
      </c>
      <c r="I105" s="886">
        <f t="shared" si="175"/>
        <v>45448</v>
      </c>
      <c r="J105" s="822">
        <f t="shared" si="176"/>
        <v>45454</v>
      </c>
      <c r="L105" s="777">
        <f t="shared" si="162"/>
        <v>45430</v>
      </c>
    </row>
    <row r="106" spans="1:12" ht="19.5" hidden="1" customHeight="1" x14ac:dyDescent="0.2">
      <c r="A106" s="825" t="s">
        <v>1476</v>
      </c>
      <c r="B106" s="1034" t="s">
        <v>1476</v>
      </c>
      <c r="C106" s="1034" t="s">
        <v>2349</v>
      </c>
      <c r="D106" s="1035">
        <v>45437</v>
      </c>
      <c r="E106" s="916" t="s">
        <v>494</v>
      </c>
      <c r="F106" s="822">
        <f t="shared" si="168"/>
        <v>45444</v>
      </c>
      <c r="G106" s="822">
        <f t="shared" si="173"/>
        <v>45446</v>
      </c>
      <c r="H106" s="822">
        <f t="shared" si="174"/>
        <v>45448</v>
      </c>
      <c r="I106" s="822">
        <f t="shared" si="175"/>
        <v>45450</v>
      </c>
      <c r="J106" s="822">
        <f t="shared" si="176"/>
        <v>45456</v>
      </c>
      <c r="L106" s="777">
        <f t="shared" si="162"/>
        <v>45437</v>
      </c>
    </row>
    <row r="107" spans="1:12" ht="19.5" hidden="1" customHeight="1" x14ac:dyDescent="0.2">
      <c r="A107" s="825" t="s">
        <v>2350</v>
      </c>
      <c r="B107" s="1034" t="s">
        <v>1269</v>
      </c>
      <c r="C107" s="1034" t="s">
        <v>2351</v>
      </c>
      <c r="D107" s="1035">
        <v>45454</v>
      </c>
      <c r="E107" s="916" t="s">
        <v>494</v>
      </c>
      <c r="F107" s="822">
        <f t="shared" ref="F107:F110" si="178">D107+7</f>
        <v>45461</v>
      </c>
      <c r="G107" s="822">
        <f t="shared" si="173"/>
        <v>45463</v>
      </c>
      <c r="H107" s="916" t="s">
        <v>494</v>
      </c>
      <c r="I107" s="916" t="s">
        <v>494</v>
      </c>
      <c r="J107" s="822">
        <f t="shared" si="176"/>
        <v>45473</v>
      </c>
      <c r="L107" s="777">
        <f t="shared" si="162"/>
        <v>45444</v>
      </c>
    </row>
    <row r="108" spans="1:12" ht="19.5" hidden="1" customHeight="1" x14ac:dyDescent="0.2">
      <c r="A108" s="825" t="s">
        <v>1479</v>
      </c>
      <c r="B108" s="1034" t="s">
        <v>1471</v>
      </c>
      <c r="C108" s="1034" t="s">
        <v>2352</v>
      </c>
      <c r="D108" s="1035">
        <v>45453</v>
      </c>
      <c r="E108" s="916" t="s">
        <v>494</v>
      </c>
      <c r="F108" s="822">
        <f t="shared" si="178"/>
        <v>45460</v>
      </c>
      <c r="G108" s="916" t="s">
        <v>494</v>
      </c>
      <c r="H108" s="822">
        <f t="shared" ref="H108:H110" si="179">D108+11</f>
        <v>45464</v>
      </c>
      <c r="I108" s="822">
        <f t="shared" ref="I108:I110" si="180">D108+13</f>
        <v>45466</v>
      </c>
      <c r="J108" s="822">
        <f t="shared" ref="J108:J112" si="181">D108+19</f>
        <v>45472</v>
      </c>
      <c r="L108" s="777">
        <f t="shared" si="162"/>
        <v>45451</v>
      </c>
    </row>
    <row r="109" spans="1:12" ht="19.5" hidden="1" customHeight="1" x14ac:dyDescent="0.2">
      <c r="A109" s="825" t="s">
        <v>1471</v>
      </c>
      <c r="B109" s="1034" t="s">
        <v>1479</v>
      </c>
      <c r="C109" s="1034" t="s">
        <v>2353</v>
      </c>
      <c r="D109" s="1035">
        <v>45463</v>
      </c>
      <c r="E109" s="822">
        <f t="shared" si="177"/>
        <v>45464</v>
      </c>
      <c r="F109" s="822">
        <f t="shared" si="178"/>
        <v>45470</v>
      </c>
      <c r="G109" s="822">
        <f t="shared" ref="G109:G112" si="182">D109+9</f>
        <v>45472</v>
      </c>
      <c r="H109" s="822">
        <f t="shared" si="179"/>
        <v>45474</v>
      </c>
      <c r="I109" s="822">
        <f t="shared" si="180"/>
        <v>45476</v>
      </c>
      <c r="J109" s="822">
        <f t="shared" si="181"/>
        <v>45482</v>
      </c>
      <c r="L109" s="777">
        <f t="shared" si="162"/>
        <v>45458</v>
      </c>
    </row>
    <row r="110" spans="1:12" ht="19.5" hidden="1" customHeight="1" x14ac:dyDescent="0.2">
      <c r="A110" s="825" t="s">
        <v>1473</v>
      </c>
      <c r="B110" s="916" t="s">
        <v>388</v>
      </c>
      <c r="C110" s="1034" t="s">
        <v>2354</v>
      </c>
      <c r="D110" s="819" t="s">
        <v>494</v>
      </c>
      <c r="E110" s="886" t="e">
        <f t="shared" ref="E110:E114" si="183">D110+1</f>
        <v>#VALUE!</v>
      </c>
      <c r="F110" s="886" t="e">
        <f t="shared" si="178"/>
        <v>#VALUE!</v>
      </c>
      <c r="G110" s="886" t="e">
        <f t="shared" si="182"/>
        <v>#VALUE!</v>
      </c>
      <c r="H110" s="886" t="e">
        <f t="shared" si="179"/>
        <v>#VALUE!</v>
      </c>
      <c r="I110" s="886" t="e">
        <f t="shared" si="180"/>
        <v>#VALUE!</v>
      </c>
      <c r="J110" s="822" t="e">
        <f t="shared" si="181"/>
        <v>#VALUE!</v>
      </c>
      <c r="L110" s="777">
        <f t="shared" si="162"/>
        <v>45465</v>
      </c>
    </row>
    <row r="111" spans="1:12" ht="19.5" hidden="1" customHeight="1" x14ac:dyDescent="0.2">
      <c r="A111" s="825"/>
      <c r="B111" s="1034" t="s">
        <v>1476</v>
      </c>
      <c r="C111" s="1034" t="s">
        <v>2355</v>
      </c>
      <c r="D111" s="916" t="s">
        <v>494</v>
      </c>
      <c r="E111" s="820" t="e">
        <f t="shared" si="183"/>
        <v>#VALUE!</v>
      </c>
      <c r="F111" s="819" t="s">
        <v>494</v>
      </c>
      <c r="G111" s="819" t="s">
        <v>494</v>
      </c>
      <c r="H111" s="819" t="s">
        <v>494</v>
      </c>
      <c r="I111" s="819" t="s">
        <v>494</v>
      </c>
      <c r="J111" s="822" t="e">
        <f t="shared" si="181"/>
        <v>#VALUE!</v>
      </c>
      <c r="L111" s="777">
        <f t="shared" si="162"/>
        <v>45472</v>
      </c>
    </row>
    <row r="112" spans="1:12" ht="19.5" hidden="1" customHeight="1" x14ac:dyDescent="0.2">
      <c r="A112" s="825"/>
      <c r="B112" s="1034" t="s">
        <v>1269</v>
      </c>
      <c r="C112" s="1034" t="s">
        <v>2356</v>
      </c>
      <c r="D112" s="1035">
        <v>45482</v>
      </c>
      <c r="E112" s="822">
        <f t="shared" si="183"/>
        <v>45483</v>
      </c>
      <c r="F112" s="822">
        <f t="shared" ref="F112:F114" si="184">D112+7</f>
        <v>45489</v>
      </c>
      <c r="G112" s="822">
        <f t="shared" si="182"/>
        <v>45491</v>
      </c>
      <c r="H112" s="916" t="s">
        <v>494</v>
      </c>
      <c r="I112" s="916" t="s">
        <v>494</v>
      </c>
      <c r="J112" s="822">
        <f t="shared" si="181"/>
        <v>45501</v>
      </c>
      <c r="L112" s="777">
        <f t="shared" si="162"/>
        <v>45479</v>
      </c>
    </row>
    <row r="113" spans="1:12" ht="19.5" hidden="1" customHeight="1" x14ac:dyDescent="0.2">
      <c r="A113" s="825"/>
      <c r="B113" s="1034" t="s">
        <v>1471</v>
      </c>
      <c r="C113" s="1034" t="s">
        <v>2357</v>
      </c>
      <c r="D113" s="1035">
        <v>45497</v>
      </c>
      <c r="E113" s="822">
        <f t="shared" si="183"/>
        <v>45498</v>
      </c>
      <c r="F113" s="822">
        <f t="shared" si="184"/>
        <v>45504</v>
      </c>
      <c r="G113" s="822">
        <f t="shared" ref="G113" si="185">D113+9</f>
        <v>45506</v>
      </c>
      <c r="H113" s="916" t="s">
        <v>494</v>
      </c>
      <c r="I113" s="916" t="s">
        <v>494</v>
      </c>
      <c r="J113" s="822">
        <f t="shared" ref="J113:J114" si="186">D113+19</f>
        <v>45516</v>
      </c>
      <c r="L113" s="777">
        <f t="shared" si="162"/>
        <v>45486</v>
      </c>
    </row>
    <row r="114" spans="1:12" ht="19.5" hidden="1" customHeight="1" x14ac:dyDescent="0.2">
      <c r="A114" s="825" t="s">
        <v>1479</v>
      </c>
      <c r="B114" s="1034" t="s">
        <v>1476</v>
      </c>
      <c r="C114" s="1034" t="s">
        <v>2358</v>
      </c>
      <c r="D114" s="1035">
        <v>45498</v>
      </c>
      <c r="E114" s="822">
        <f t="shared" si="183"/>
        <v>45499</v>
      </c>
      <c r="F114" s="822">
        <f t="shared" si="184"/>
        <v>45505</v>
      </c>
      <c r="G114" s="916" t="s">
        <v>494</v>
      </c>
      <c r="H114" s="916" t="s">
        <v>494</v>
      </c>
      <c r="I114" s="916" t="s">
        <v>494</v>
      </c>
      <c r="J114" s="822">
        <f t="shared" si="186"/>
        <v>45517</v>
      </c>
      <c r="L114" s="777">
        <f t="shared" si="162"/>
        <v>45493</v>
      </c>
    </row>
    <row r="115" spans="1:12" ht="19.5" hidden="1" customHeight="1" x14ac:dyDescent="0.2">
      <c r="A115" s="825"/>
      <c r="B115" s="1034" t="s">
        <v>1479</v>
      </c>
      <c r="C115" s="1034" t="s">
        <v>2359</v>
      </c>
      <c r="D115" s="1035">
        <v>45504</v>
      </c>
      <c r="E115" s="822">
        <f t="shared" ref="E115:E118" si="187">D115+1</f>
        <v>45505</v>
      </c>
      <c r="F115" s="822">
        <f t="shared" ref="F115:F118" si="188">D115+7</f>
        <v>45511</v>
      </c>
      <c r="G115" s="822">
        <f t="shared" ref="G115:G118" si="189">D115+9</f>
        <v>45513</v>
      </c>
      <c r="H115" s="916" t="s">
        <v>494</v>
      </c>
      <c r="I115" s="916" t="s">
        <v>494</v>
      </c>
      <c r="J115" s="822">
        <f t="shared" ref="J115:J118" si="190">D115+19</f>
        <v>45523</v>
      </c>
      <c r="L115" s="777">
        <f t="shared" si="162"/>
        <v>45500</v>
      </c>
    </row>
    <row r="116" spans="1:12" ht="19.5" hidden="1" customHeight="1" x14ac:dyDescent="0.2">
      <c r="A116" s="825"/>
      <c r="B116" s="1034" t="s">
        <v>1473</v>
      </c>
      <c r="C116" s="1034" t="s">
        <v>2360</v>
      </c>
      <c r="D116" s="1035">
        <v>45507</v>
      </c>
      <c r="E116" s="777">
        <f t="shared" si="187"/>
        <v>45508</v>
      </c>
      <c r="F116" s="777">
        <f t="shared" si="188"/>
        <v>45514</v>
      </c>
      <c r="G116" s="777">
        <f t="shared" si="189"/>
        <v>45516</v>
      </c>
      <c r="H116" s="916" t="s">
        <v>494</v>
      </c>
      <c r="I116" s="916" t="s">
        <v>494</v>
      </c>
      <c r="J116" s="822">
        <f t="shared" si="190"/>
        <v>45526</v>
      </c>
      <c r="L116" s="777">
        <f t="shared" si="162"/>
        <v>45507</v>
      </c>
    </row>
    <row r="117" spans="1:12" ht="19.5" hidden="1" customHeight="1" x14ac:dyDescent="0.2">
      <c r="A117" s="825"/>
      <c r="B117" s="1034" t="s">
        <v>1269</v>
      </c>
      <c r="C117" s="1034" t="s">
        <v>2361</v>
      </c>
      <c r="D117" s="1035">
        <v>45514</v>
      </c>
      <c r="E117" s="777">
        <f t="shared" si="187"/>
        <v>45515</v>
      </c>
      <c r="F117" s="777">
        <f t="shared" si="188"/>
        <v>45521</v>
      </c>
      <c r="G117" s="777">
        <f t="shared" si="189"/>
        <v>45523</v>
      </c>
      <c r="H117" s="916" t="s">
        <v>494</v>
      </c>
      <c r="I117" s="916" t="s">
        <v>494</v>
      </c>
      <c r="J117" s="822">
        <f t="shared" si="190"/>
        <v>45533</v>
      </c>
      <c r="L117" s="777">
        <f t="shared" si="162"/>
        <v>45514</v>
      </c>
    </row>
    <row r="118" spans="1:12" ht="19.5" hidden="1" customHeight="1" x14ac:dyDescent="0.2">
      <c r="A118" s="825" t="s">
        <v>1471</v>
      </c>
      <c r="B118" s="1034" t="s">
        <v>1476</v>
      </c>
      <c r="C118" s="1034" t="s">
        <v>2362</v>
      </c>
      <c r="D118" s="1035">
        <v>45522</v>
      </c>
      <c r="E118" s="777">
        <f t="shared" si="187"/>
        <v>45523</v>
      </c>
      <c r="F118" s="777">
        <f t="shared" si="188"/>
        <v>45529</v>
      </c>
      <c r="G118" s="777">
        <f t="shared" si="189"/>
        <v>45531</v>
      </c>
      <c r="H118" s="916" t="s">
        <v>494</v>
      </c>
      <c r="I118" s="916" t="s">
        <v>494</v>
      </c>
      <c r="J118" s="822">
        <f t="shared" si="190"/>
        <v>45541</v>
      </c>
      <c r="L118" s="777">
        <f t="shared" si="162"/>
        <v>45521</v>
      </c>
    </row>
    <row r="119" spans="1:12" ht="19.5" hidden="1" customHeight="1" x14ac:dyDescent="0.2">
      <c r="A119" s="825" t="s">
        <v>1476</v>
      </c>
      <c r="B119" s="1034" t="s">
        <v>1471</v>
      </c>
      <c r="C119" s="1034" t="s">
        <v>2363</v>
      </c>
      <c r="D119" s="1035">
        <v>45529</v>
      </c>
      <c r="E119" s="777">
        <f t="shared" ref="E119:E123" si="191">D119+1</f>
        <v>45530</v>
      </c>
      <c r="F119" s="777">
        <f t="shared" ref="F119:F123" si="192">D119+7</f>
        <v>45536</v>
      </c>
      <c r="G119" s="777">
        <f t="shared" ref="G119:G123" si="193">D119+9</f>
        <v>45538</v>
      </c>
      <c r="H119" s="916" t="s">
        <v>494</v>
      </c>
      <c r="I119" s="916" t="s">
        <v>494</v>
      </c>
      <c r="J119" s="822">
        <f t="shared" ref="J119:J123" si="194">D119+19</f>
        <v>45548</v>
      </c>
      <c r="L119" s="777">
        <f t="shared" si="162"/>
        <v>45528</v>
      </c>
    </row>
    <row r="120" spans="1:12" ht="19.5" hidden="1" customHeight="1" x14ac:dyDescent="0.2">
      <c r="A120" s="825"/>
      <c r="B120" s="1034" t="s">
        <v>1479</v>
      </c>
      <c r="C120" s="1034" t="s">
        <v>2364</v>
      </c>
      <c r="D120" s="1035">
        <v>45536</v>
      </c>
      <c r="E120" s="822">
        <f t="shared" si="191"/>
        <v>45537</v>
      </c>
      <c r="F120" s="822">
        <f t="shared" si="192"/>
        <v>45543</v>
      </c>
      <c r="G120" s="822">
        <f t="shared" si="193"/>
        <v>45545</v>
      </c>
      <c r="H120" s="777">
        <f t="shared" ref="H120" si="195">D120+11</f>
        <v>45547</v>
      </c>
      <c r="I120" s="777">
        <f t="shared" ref="I120" si="196">D120+13</f>
        <v>45549</v>
      </c>
      <c r="J120" s="822">
        <f t="shared" ref="J120" si="197">D120+19</f>
        <v>45555</v>
      </c>
      <c r="L120" s="777">
        <f t="shared" si="162"/>
        <v>45535</v>
      </c>
    </row>
    <row r="121" spans="1:12" ht="19.5" hidden="1" customHeight="1" x14ac:dyDescent="0.2">
      <c r="A121" s="825"/>
      <c r="B121" s="1034" t="s">
        <v>1473</v>
      </c>
      <c r="C121" s="1034" t="s">
        <v>2365</v>
      </c>
      <c r="D121" s="1035">
        <v>45542</v>
      </c>
      <c r="E121" s="916" t="s">
        <v>494</v>
      </c>
      <c r="F121" s="916" t="s">
        <v>494</v>
      </c>
      <c r="G121" s="916" t="s">
        <v>494</v>
      </c>
      <c r="H121" s="916" t="s">
        <v>494</v>
      </c>
      <c r="I121" s="916" t="s">
        <v>494</v>
      </c>
      <c r="J121" s="916" t="s">
        <v>494</v>
      </c>
      <c r="L121" s="777">
        <f t="shared" si="162"/>
        <v>45542</v>
      </c>
    </row>
    <row r="122" spans="1:12" ht="19.5" hidden="1" customHeight="1" x14ac:dyDescent="0.2">
      <c r="A122" s="825"/>
      <c r="B122" s="1034" t="s">
        <v>1269</v>
      </c>
      <c r="C122" s="1034" t="s">
        <v>2366</v>
      </c>
      <c r="D122" s="1035">
        <v>45549</v>
      </c>
      <c r="E122" s="777">
        <f t="shared" si="191"/>
        <v>45550</v>
      </c>
      <c r="F122" s="777">
        <f t="shared" si="192"/>
        <v>45556</v>
      </c>
      <c r="G122" s="777">
        <f t="shared" si="193"/>
        <v>45558</v>
      </c>
      <c r="H122" s="777">
        <f t="shared" ref="H122:H126" si="198">D122+11</f>
        <v>45560</v>
      </c>
      <c r="I122" s="777">
        <f t="shared" ref="I122:I126" si="199">D122+13</f>
        <v>45562</v>
      </c>
      <c r="J122" s="822">
        <f t="shared" si="194"/>
        <v>45568</v>
      </c>
      <c r="L122" s="777">
        <f t="shared" si="162"/>
        <v>45549</v>
      </c>
    </row>
    <row r="123" spans="1:12" ht="19.5" hidden="1" customHeight="1" x14ac:dyDescent="0.2">
      <c r="A123" s="825"/>
      <c r="B123" s="1034" t="s">
        <v>1476</v>
      </c>
      <c r="C123" s="1034" t="s">
        <v>2367</v>
      </c>
      <c r="D123" s="1035">
        <v>45556</v>
      </c>
      <c r="E123" s="777">
        <f t="shared" si="191"/>
        <v>45557</v>
      </c>
      <c r="F123" s="777">
        <f t="shared" si="192"/>
        <v>45563</v>
      </c>
      <c r="G123" s="777">
        <f t="shared" si="193"/>
        <v>45565</v>
      </c>
      <c r="H123" s="777">
        <f t="shared" si="198"/>
        <v>45567</v>
      </c>
      <c r="I123" s="777">
        <f t="shared" si="199"/>
        <v>45569</v>
      </c>
      <c r="J123" s="822">
        <f t="shared" si="194"/>
        <v>45575</v>
      </c>
      <c r="L123" s="777">
        <f t="shared" si="162"/>
        <v>45556</v>
      </c>
    </row>
    <row r="124" spans="1:12" ht="19.5" hidden="1" customHeight="1" x14ac:dyDescent="0.2">
      <c r="A124" s="825"/>
      <c r="B124" s="1034" t="s">
        <v>1471</v>
      </c>
      <c r="C124" s="1034" t="s">
        <v>2368</v>
      </c>
      <c r="D124" s="1035">
        <v>45568</v>
      </c>
      <c r="E124" s="777">
        <f t="shared" ref="E124:E128" si="200">D124+1</f>
        <v>45569</v>
      </c>
      <c r="F124" s="777">
        <f t="shared" ref="F124:F128" si="201">D124+7</f>
        <v>45575</v>
      </c>
      <c r="G124" s="916" t="s">
        <v>494</v>
      </c>
      <c r="H124" s="916" t="s">
        <v>494</v>
      </c>
      <c r="I124" s="916" t="s">
        <v>494</v>
      </c>
      <c r="J124" s="822">
        <f t="shared" ref="J124:J128" si="202">D124+19</f>
        <v>45587</v>
      </c>
      <c r="L124" s="777">
        <f t="shared" si="162"/>
        <v>45563</v>
      </c>
    </row>
    <row r="125" spans="1:12" ht="19.5" hidden="1" customHeight="1" x14ac:dyDescent="0.2">
      <c r="A125" s="825"/>
      <c r="B125" s="1034" t="s">
        <v>1479</v>
      </c>
      <c r="C125" s="1034" t="s">
        <v>2369</v>
      </c>
      <c r="D125" s="1035">
        <v>45572</v>
      </c>
      <c r="E125" s="916" t="s">
        <v>494</v>
      </c>
      <c r="F125" s="777">
        <f t="shared" ref="F125" si="203">D125+7</f>
        <v>45579</v>
      </c>
      <c r="G125" s="777">
        <f t="shared" ref="G125" si="204">D125+9</f>
        <v>45581</v>
      </c>
      <c r="H125" s="777">
        <f t="shared" ref="H125" si="205">D125+11</f>
        <v>45583</v>
      </c>
      <c r="I125" s="777">
        <f t="shared" ref="I125" si="206">D125+13</f>
        <v>45585</v>
      </c>
      <c r="J125" s="822">
        <f t="shared" ref="J125" si="207">D125+19</f>
        <v>45591</v>
      </c>
      <c r="L125" s="777">
        <f t="shared" si="162"/>
        <v>45570</v>
      </c>
    </row>
    <row r="126" spans="1:12" ht="19.5" hidden="1" customHeight="1" x14ac:dyDescent="0.2">
      <c r="A126" s="825" t="s">
        <v>2292</v>
      </c>
      <c r="B126" s="1034" t="s">
        <v>2370</v>
      </c>
      <c r="C126" s="1034" t="s">
        <v>2371</v>
      </c>
      <c r="D126" s="1035">
        <v>45577</v>
      </c>
      <c r="E126" s="777">
        <f t="shared" si="200"/>
        <v>45578</v>
      </c>
      <c r="F126" s="777">
        <f t="shared" si="201"/>
        <v>45584</v>
      </c>
      <c r="G126" s="777">
        <f t="shared" ref="G126:G128" si="208">D126+9</f>
        <v>45586</v>
      </c>
      <c r="H126" s="777">
        <f t="shared" si="198"/>
        <v>45588</v>
      </c>
      <c r="I126" s="777">
        <f t="shared" si="199"/>
        <v>45590</v>
      </c>
      <c r="J126" s="822">
        <f t="shared" si="202"/>
        <v>45596</v>
      </c>
      <c r="L126" s="777">
        <f t="shared" si="162"/>
        <v>45577</v>
      </c>
    </row>
    <row r="127" spans="1:12" ht="19.5" customHeight="1" x14ac:dyDescent="0.2">
      <c r="A127" s="825" t="s">
        <v>1269</v>
      </c>
      <c r="B127" s="1034" t="s">
        <v>2021</v>
      </c>
      <c r="C127" s="1034" t="s">
        <v>2372</v>
      </c>
      <c r="D127" s="1035">
        <v>45586</v>
      </c>
      <c r="E127" s="777">
        <f t="shared" ref="E127" si="209">D127+1</f>
        <v>45587</v>
      </c>
      <c r="F127" s="777">
        <f t="shared" ref="F127" si="210">D127+7</f>
        <v>45593</v>
      </c>
      <c r="G127" s="777">
        <f t="shared" ref="G127" si="211">D127+9</f>
        <v>45595</v>
      </c>
      <c r="H127" s="777">
        <f t="shared" ref="H127" si="212">D127+11</f>
        <v>45597</v>
      </c>
      <c r="I127" s="777">
        <f t="shared" ref="I127" si="213">D127+13</f>
        <v>45599</v>
      </c>
      <c r="J127" s="822">
        <f t="shared" ref="J127" si="214">D127+19</f>
        <v>45605</v>
      </c>
      <c r="L127" s="777">
        <f t="shared" si="162"/>
        <v>45584</v>
      </c>
    </row>
    <row r="128" spans="1:12" ht="19.5" customHeight="1" x14ac:dyDescent="0.2">
      <c r="A128" s="825"/>
      <c r="B128" s="1034" t="s">
        <v>1471</v>
      </c>
      <c r="C128" s="1034" t="s">
        <v>2373</v>
      </c>
      <c r="D128" s="1035">
        <v>45591</v>
      </c>
      <c r="E128" s="777">
        <f t="shared" si="200"/>
        <v>45592</v>
      </c>
      <c r="F128" s="777">
        <f t="shared" si="201"/>
        <v>45598</v>
      </c>
      <c r="G128" s="777">
        <f t="shared" si="208"/>
        <v>45600</v>
      </c>
      <c r="H128" s="777">
        <f t="shared" ref="H128:H131" si="215">D128+11</f>
        <v>45602</v>
      </c>
      <c r="I128" s="777">
        <f t="shared" ref="I128:I131" si="216">D128+13</f>
        <v>45604</v>
      </c>
      <c r="J128" s="822">
        <f t="shared" si="202"/>
        <v>45610</v>
      </c>
      <c r="L128" s="777">
        <f t="shared" si="162"/>
        <v>45591</v>
      </c>
    </row>
    <row r="129" spans="1:12" ht="19.5" customHeight="1" x14ac:dyDescent="0.2">
      <c r="A129" s="825"/>
      <c r="B129" s="1034" t="s">
        <v>1476</v>
      </c>
      <c r="C129" s="1034" t="s">
        <v>2374</v>
      </c>
      <c r="D129" s="1035">
        <v>45598</v>
      </c>
      <c r="E129" s="777">
        <f t="shared" ref="E129:E132" si="217">D129+1</f>
        <v>45599</v>
      </c>
      <c r="F129" s="777">
        <f t="shared" ref="F129:F132" si="218">D129+7</f>
        <v>45605</v>
      </c>
      <c r="G129" s="777">
        <f t="shared" ref="G129:G132" si="219">D129+9</f>
        <v>45607</v>
      </c>
      <c r="H129" s="777">
        <f t="shared" si="215"/>
        <v>45609</v>
      </c>
      <c r="I129" s="777">
        <f t="shared" si="216"/>
        <v>45611</v>
      </c>
      <c r="J129" s="822">
        <f t="shared" ref="J129:J132" si="220">D129+19</f>
        <v>45617</v>
      </c>
      <c r="L129" s="777">
        <f t="shared" si="162"/>
        <v>45598</v>
      </c>
    </row>
    <row r="130" spans="1:12" ht="19.5" customHeight="1" x14ac:dyDescent="0.2">
      <c r="A130" s="825"/>
      <c r="B130" s="1034" t="s">
        <v>1479</v>
      </c>
      <c r="C130" s="1034" t="s">
        <v>2375</v>
      </c>
      <c r="D130" s="1035">
        <v>45605</v>
      </c>
      <c r="E130" s="822">
        <f t="shared" si="217"/>
        <v>45606</v>
      </c>
      <c r="F130" s="822">
        <f t="shared" si="218"/>
        <v>45612</v>
      </c>
      <c r="G130" s="822">
        <f t="shared" si="219"/>
        <v>45614</v>
      </c>
      <c r="H130" s="777">
        <f t="shared" si="215"/>
        <v>45616</v>
      </c>
      <c r="I130" s="777">
        <f t="shared" si="216"/>
        <v>45618</v>
      </c>
      <c r="J130" s="822">
        <f t="shared" si="220"/>
        <v>45624</v>
      </c>
      <c r="L130" s="777">
        <f t="shared" si="162"/>
        <v>45605</v>
      </c>
    </row>
    <row r="131" spans="1:12" ht="19.5" customHeight="1" x14ac:dyDescent="0.2">
      <c r="A131" s="825"/>
      <c r="B131" s="1034" t="s">
        <v>2370</v>
      </c>
      <c r="C131" s="1034" t="s">
        <v>2376</v>
      </c>
      <c r="D131" s="1035">
        <v>45612</v>
      </c>
      <c r="E131" s="777">
        <f t="shared" si="217"/>
        <v>45613</v>
      </c>
      <c r="F131" s="777">
        <f t="shared" si="218"/>
        <v>45619</v>
      </c>
      <c r="G131" s="777">
        <f t="shared" si="219"/>
        <v>45621</v>
      </c>
      <c r="H131" s="777">
        <f t="shared" si="215"/>
        <v>45623</v>
      </c>
      <c r="I131" s="777">
        <f t="shared" si="216"/>
        <v>45625</v>
      </c>
      <c r="J131" s="822">
        <f t="shared" si="220"/>
        <v>45631</v>
      </c>
      <c r="L131" s="777">
        <f t="shared" si="162"/>
        <v>45612</v>
      </c>
    </row>
    <row r="132" spans="1:12" ht="19.5" customHeight="1" x14ac:dyDescent="0.2">
      <c r="A132" s="825"/>
      <c r="B132" s="1034" t="s">
        <v>2021</v>
      </c>
      <c r="C132" s="1034" t="s">
        <v>2377</v>
      </c>
      <c r="D132" s="1035">
        <v>45619</v>
      </c>
      <c r="E132" s="777">
        <f t="shared" si="217"/>
        <v>45620</v>
      </c>
      <c r="F132" s="777">
        <f t="shared" si="218"/>
        <v>45626</v>
      </c>
      <c r="G132" s="777">
        <f t="shared" si="219"/>
        <v>45628</v>
      </c>
      <c r="H132" s="777">
        <f t="shared" ref="H132" si="221">D132+11</f>
        <v>45630</v>
      </c>
      <c r="I132" s="777">
        <f t="shared" ref="I132" si="222">D132+13</f>
        <v>45632</v>
      </c>
      <c r="J132" s="822">
        <f t="shared" si="220"/>
        <v>45638</v>
      </c>
      <c r="L132" s="777">
        <f t="shared" si="162"/>
        <v>45619</v>
      </c>
    </row>
    <row r="133" spans="1:12" ht="19.5" customHeight="1" x14ac:dyDescent="0.2">
      <c r="A133" s="825"/>
      <c r="B133" s="1034" t="s">
        <v>1476</v>
      </c>
      <c r="C133" s="1034" t="s">
        <v>2378</v>
      </c>
      <c r="D133" s="1035">
        <v>45626</v>
      </c>
      <c r="E133" s="777">
        <f t="shared" ref="E133" si="223">D133+1</f>
        <v>45627</v>
      </c>
      <c r="F133" s="777">
        <f t="shared" ref="F133" si="224">D133+7</f>
        <v>45633</v>
      </c>
      <c r="G133" s="777">
        <f t="shared" ref="G133" si="225">D133+9</f>
        <v>45635</v>
      </c>
      <c r="H133" s="777">
        <f t="shared" ref="H133" si="226">D133+11</f>
        <v>45637</v>
      </c>
      <c r="I133" s="777">
        <f t="shared" ref="I133" si="227">D133+13</f>
        <v>45639</v>
      </c>
      <c r="J133" s="822">
        <f t="shared" ref="J133" si="228">D133+19</f>
        <v>45645</v>
      </c>
      <c r="L133" s="777">
        <f t="shared" si="162"/>
        <v>45626</v>
      </c>
    </row>
    <row r="134" spans="1:12" ht="22.5" customHeight="1" x14ac:dyDescent="0.2">
      <c r="B134" s="739"/>
      <c r="C134" s="546"/>
      <c r="D134" s="9"/>
      <c r="E134" s="9"/>
      <c r="F134" s="9"/>
      <c r="G134" s="9"/>
      <c r="H134" s="9"/>
      <c r="I134" s="9"/>
      <c r="J134" s="9"/>
      <c r="K134" s="435"/>
      <c r="L134" s="13"/>
    </row>
    <row r="135" spans="1:12" ht="18.75" customHeight="1" x14ac:dyDescent="0.2">
      <c r="B135" s="695" t="s">
        <v>829</v>
      </c>
      <c r="C135" s="696"/>
      <c r="D135" s="696"/>
      <c r="E135" s="696"/>
      <c r="F135" s="696"/>
      <c r="G135" s="696"/>
      <c r="H135" s="696"/>
      <c r="I135" s="417"/>
      <c r="J135" s="503"/>
      <c r="K135" s="149"/>
      <c r="L135" s="14"/>
    </row>
    <row r="136" spans="1:12" ht="18.75" customHeight="1" x14ac:dyDescent="0.2">
      <c r="B136" s="695"/>
      <c r="C136" s="696"/>
      <c r="D136" s="696"/>
      <c r="E136" s="696"/>
      <c r="F136" s="696"/>
      <c r="G136" s="696"/>
      <c r="H136" s="696"/>
      <c r="I136" s="2"/>
      <c r="J136" s="11"/>
    </row>
    <row r="137" spans="1:12" ht="18.75" customHeight="1" x14ac:dyDescent="0.2">
      <c r="B137" s="695"/>
      <c r="C137" s="696"/>
      <c r="D137" s="696"/>
      <c r="E137" s="696"/>
      <c r="F137" s="695"/>
      <c r="G137" s="695"/>
      <c r="H137" s="695"/>
      <c r="I137" s="197"/>
      <c r="J137" s="195"/>
      <c r="K137" s="195"/>
    </row>
    <row r="138" spans="1:12" ht="18.75" customHeight="1" thickBot="1" x14ac:dyDescent="0.25">
      <c r="B138" s="697"/>
      <c r="C138" s="695"/>
      <c r="D138" s="695"/>
      <c r="E138" s="695"/>
      <c r="F138" s="695"/>
      <c r="G138" s="695"/>
      <c r="H138" s="695"/>
      <c r="I138" s="201"/>
      <c r="J138" s="197"/>
      <c r="K138" s="193"/>
    </row>
    <row r="139" spans="1:12" s="147" customFormat="1" ht="18.75" customHeight="1" x14ac:dyDescent="0.2">
      <c r="A139" s="898"/>
      <c r="B139" s="790"/>
      <c r="C139" s="791"/>
      <c r="D139" s="792"/>
      <c r="E139" s="793"/>
      <c r="F139" s="794"/>
      <c r="G139" s="795"/>
      <c r="H139" s="796"/>
      <c r="I139" s="771"/>
      <c r="J139" s="145"/>
      <c r="K139" s="145"/>
      <c r="L139" s="145"/>
    </row>
    <row r="140" spans="1:12" s="147" customFormat="1" ht="18.75" customHeight="1" x14ac:dyDescent="0.2">
      <c r="A140" s="898"/>
      <c r="B140" s="797" t="s">
        <v>535</v>
      </c>
      <c r="C140" s="145"/>
      <c r="D140" s="147" t="s">
        <v>536</v>
      </c>
      <c r="G140" s="147" t="s">
        <v>537</v>
      </c>
      <c r="H140" s="798"/>
      <c r="J140" s="145"/>
      <c r="K140" s="145"/>
      <c r="L140" s="145"/>
    </row>
    <row r="141" spans="1:12" s="147" customFormat="1" ht="18.75" customHeight="1" x14ac:dyDescent="0.2">
      <c r="A141" s="898"/>
      <c r="B141" s="799" t="s">
        <v>538</v>
      </c>
      <c r="C141" s="800" t="s">
        <v>539</v>
      </c>
      <c r="D141" s="133" t="s">
        <v>540</v>
      </c>
      <c r="F141" s="800" t="s">
        <v>541</v>
      </c>
      <c r="G141" s="145" t="s">
        <v>542</v>
      </c>
      <c r="H141" s="801" t="s">
        <v>543</v>
      </c>
      <c r="J141" s="145"/>
      <c r="K141" s="145"/>
      <c r="L141" s="145"/>
    </row>
    <row r="142" spans="1:12" s="147" customFormat="1" ht="18.75" customHeight="1" x14ac:dyDescent="0.2">
      <c r="A142" s="898"/>
      <c r="B142" s="799" t="s">
        <v>544</v>
      </c>
      <c r="C142" s="800" t="s">
        <v>545</v>
      </c>
      <c r="D142" s="133" t="s">
        <v>546</v>
      </c>
      <c r="E142" s="148" t="s">
        <v>547</v>
      </c>
      <c r="F142" s="804" t="s">
        <v>548</v>
      </c>
      <c r="G142" s="145" t="s">
        <v>549</v>
      </c>
      <c r="H142" s="801" t="s">
        <v>550</v>
      </c>
      <c r="J142" s="145"/>
      <c r="K142" s="145"/>
      <c r="L142" s="145"/>
    </row>
    <row r="143" spans="1:12" s="147" customFormat="1" ht="18.75" customHeight="1" x14ac:dyDescent="0.2">
      <c r="A143" s="898"/>
      <c r="B143" s="802" t="s">
        <v>551</v>
      </c>
      <c r="C143" s="803" t="s">
        <v>552</v>
      </c>
      <c r="D143" s="133" t="s">
        <v>553</v>
      </c>
      <c r="E143" s="148" t="s">
        <v>554</v>
      </c>
      <c r="F143" s="804" t="s">
        <v>555</v>
      </c>
      <c r="G143" s="603" t="s">
        <v>556</v>
      </c>
      <c r="H143" s="805" t="s">
        <v>557</v>
      </c>
      <c r="J143" s="145"/>
      <c r="K143" s="145"/>
      <c r="L143" s="145"/>
    </row>
    <row r="144" spans="1:12" s="147" customFormat="1" ht="18.75" customHeight="1" x14ac:dyDescent="0.2">
      <c r="A144" s="898"/>
      <c r="B144" s="802" t="s">
        <v>558</v>
      </c>
      <c r="C144" s="803" t="s">
        <v>559</v>
      </c>
      <c r="D144" s="133" t="s">
        <v>560</v>
      </c>
      <c r="E144" s="148" t="s">
        <v>561</v>
      </c>
      <c r="F144" s="804" t="s">
        <v>562</v>
      </c>
      <c r="G144" s="603" t="s">
        <v>563</v>
      </c>
      <c r="H144" s="805" t="s">
        <v>564</v>
      </c>
      <c r="J144" s="145"/>
      <c r="K144" s="145"/>
      <c r="L144" s="145"/>
    </row>
    <row r="145" spans="1:12" s="147" customFormat="1" ht="18.75" customHeight="1" x14ac:dyDescent="0.2">
      <c r="A145" s="898"/>
      <c r="B145" s="802" t="s">
        <v>565</v>
      </c>
      <c r="C145" s="803" t="s">
        <v>566</v>
      </c>
      <c r="D145" s="133" t="s">
        <v>567</v>
      </c>
      <c r="E145" s="148" t="s">
        <v>568</v>
      </c>
      <c r="F145" s="804" t="s">
        <v>569</v>
      </c>
      <c r="G145" s="603" t="s">
        <v>570</v>
      </c>
      <c r="H145" s="805" t="s">
        <v>571</v>
      </c>
      <c r="J145" s="145"/>
      <c r="K145" s="145"/>
      <c r="L145" s="145"/>
    </row>
    <row r="146" spans="1:12" s="147" customFormat="1" ht="18.75" customHeight="1" x14ac:dyDescent="0.2">
      <c r="A146" s="898"/>
      <c r="B146" s="802" t="s">
        <v>572</v>
      </c>
      <c r="C146" s="803" t="s">
        <v>573</v>
      </c>
      <c r="D146" s="133" t="s">
        <v>574</v>
      </c>
      <c r="E146" s="148" t="s">
        <v>575</v>
      </c>
      <c r="F146" s="804" t="s">
        <v>576</v>
      </c>
      <c r="G146" s="603" t="s">
        <v>577</v>
      </c>
      <c r="H146" s="805" t="s">
        <v>578</v>
      </c>
      <c r="J146" s="145"/>
      <c r="K146" s="145"/>
      <c r="L146" s="145"/>
    </row>
    <row r="147" spans="1:12" s="147" customFormat="1" ht="18.75" customHeight="1" x14ac:dyDescent="0.2">
      <c r="B147" s="802" t="s">
        <v>579</v>
      </c>
      <c r="C147" s="803" t="s">
        <v>580</v>
      </c>
      <c r="D147" s="133" t="s">
        <v>581</v>
      </c>
      <c r="E147" s="148" t="s">
        <v>582</v>
      </c>
      <c r="F147" s="758" t="s">
        <v>583</v>
      </c>
      <c r="G147" s="603" t="s">
        <v>584</v>
      </c>
      <c r="H147" s="806" t="s">
        <v>585</v>
      </c>
    </row>
    <row r="148" spans="1:12" s="147" customFormat="1" ht="18.75" customHeight="1" x14ac:dyDescent="0.2">
      <c r="B148" s="802" t="s">
        <v>586</v>
      </c>
      <c r="C148" s="803" t="s">
        <v>587</v>
      </c>
      <c r="D148" s="133"/>
      <c r="E148" s="145"/>
      <c r="F148" s="603"/>
      <c r="H148" s="807"/>
    </row>
  </sheetData>
  <mergeCells count="10">
    <mergeCell ref="B2:F2"/>
    <mergeCell ref="B4:F4"/>
    <mergeCell ref="H101:I101"/>
    <mergeCell ref="F100:J100"/>
    <mergeCell ref="B5:F5"/>
    <mergeCell ref="B70:F70"/>
    <mergeCell ref="D7:D8"/>
    <mergeCell ref="D72:D73"/>
    <mergeCell ref="B72:C72"/>
    <mergeCell ref="B7:C7"/>
  </mergeCells>
  <phoneticPr fontId="81" type="noConversion"/>
  <hyperlinks>
    <hyperlink ref="H2" location="HOME!Print_Area" display="HOME" xr:uid="{02D7D3E5-FF3A-4F75-BB1B-CFC1969A1DCE}"/>
    <hyperlink ref="H141" r:id="rId1" xr:uid="{B1E72C74-D5E6-475D-B707-8D5BF08602DD}"/>
    <hyperlink ref="C141" r:id="rId2" xr:uid="{14FED7FB-21B0-496C-BFF2-E89AE5FAC0E8}"/>
    <hyperlink ref="H146" r:id="rId3" xr:uid="{6243A068-CBCE-4A9E-AE66-73D818D9C36B}"/>
    <hyperlink ref="H145" r:id="rId4" xr:uid="{ADA7BFA9-AC2E-4A1D-AFF6-E4DCCCE0C120}"/>
    <hyperlink ref="C145" r:id="rId5" xr:uid="{8A2C5329-E097-4A4D-AD98-302912A94CEB}"/>
    <hyperlink ref="C146" r:id="rId6" xr:uid="{F0A27014-D273-4880-A3DF-FF16C0FABADD}"/>
    <hyperlink ref="C143" r:id="rId7" xr:uid="{43569FB1-A8A2-4FA1-9AB0-2AF3611635DA}"/>
    <hyperlink ref="C142" r:id="rId8" xr:uid="{8EFCB0AA-4EEB-49AF-88D8-1A973B210697}"/>
    <hyperlink ref="C148" r:id="rId9" xr:uid="{6398490A-29AB-4642-ACC0-CCFAFB752DA9}"/>
    <hyperlink ref="H144" r:id="rId10" xr:uid="{3C1960A1-1EA1-4E3A-8E54-31B9A8E8BE98}"/>
    <hyperlink ref="H147" r:id="rId11" xr:uid="{09A2E1BE-F55B-462B-858E-6227AE7DECF1}"/>
    <hyperlink ref="C144" r:id="rId12" xr:uid="{D878B5EF-9529-441A-966F-70F40995B700}"/>
    <hyperlink ref="F141" r:id="rId13" xr:uid="{03EF3E1F-4C2B-4066-B59F-2D1BB1B08F25}"/>
    <hyperlink ref="F146" r:id="rId14" xr:uid="{D62C331E-B3C5-481F-A470-150A33D6F47F}"/>
    <hyperlink ref="F142" r:id="rId15" xr:uid="{5420A81D-DF96-4037-B21B-459AEC56AB6D}"/>
    <hyperlink ref="F143" r:id="rId16" xr:uid="{DF9B2523-24CC-4BC5-AFF8-2087CC95B987}"/>
    <hyperlink ref="F144" r:id="rId17" xr:uid="{708E61AB-4F16-4B8F-B95A-794B1C9D60F4}"/>
    <hyperlink ref="F145" r:id="rId18" xr:uid="{714F8CC3-8F6A-46E8-889A-59DA19FFAEDF}"/>
    <hyperlink ref="H142" r:id="rId19" xr:uid="{A3668A3C-9782-4DD0-A0F1-E8A947353A67}"/>
    <hyperlink ref="H143" r:id="rId20" xr:uid="{21A149F5-9268-4D77-A19D-E09AB5C0CCD4}"/>
    <hyperlink ref="F147" r:id="rId21" xr:uid="{98C3F2E5-BA7A-4AA3-BC2E-3ED2BDA6F51A}"/>
  </hyperlinks>
  <pageMargins left="0.7" right="0.7" top="0.75" bottom="0.75" header="0.3" footer="0.3"/>
  <pageSetup paperSize="9" scale="37" orientation="landscape" r:id="rId22"/>
  <headerFooter>
    <oddFooter>&amp;L_x000D_&amp;1#&amp;"Calibri"&amp;10&amp;K000000 Sensitivity: Public</oddFooter>
  </headerFooter>
  <ignoredErrors>
    <ignoredError sqref="E110:I1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0"/>
  <sheetViews>
    <sheetView zoomScale="70" zoomScaleNormal="70" zoomScaleSheetLayoutView="85" workbookViewId="0">
      <pane ySplit="13" topLeftCell="A26" activePane="bottomLeft" state="frozen"/>
      <selection pane="bottomLeft" activeCell="A76" sqref="A76"/>
    </sheetView>
  </sheetViews>
  <sheetFormatPr defaultColWidth="39.85546875" defaultRowHeight="18.75" x14ac:dyDescent="0.2"/>
  <cols>
    <col min="1" max="1" width="32.85546875" style="730" customWidth="1"/>
    <col min="2" max="2" width="34.85546875" style="729" customWidth="1"/>
    <col min="3" max="3" width="30.7109375" style="729" customWidth="1"/>
    <col min="4" max="4" width="33.28515625" style="729" customWidth="1"/>
    <col min="5" max="5" width="32.140625" style="729" customWidth="1"/>
    <col min="6" max="6" width="35.7109375" style="729" customWidth="1"/>
    <col min="7" max="7" width="75.5703125" style="729" customWidth="1"/>
    <col min="8" max="8" width="74.28515625" style="729" customWidth="1"/>
    <col min="9" max="16384" width="39.85546875" style="619"/>
  </cols>
  <sheetData>
    <row r="1" spans="1:8" s="729" customFormat="1" ht="45.6" hidden="1" customHeight="1" thickBot="1" x14ac:dyDescent="0.25">
      <c r="A1" s="1169" t="s">
        <v>116</v>
      </c>
      <c r="B1" s="1170"/>
      <c r="C1" s="1170"/>
      <c r="D1" s="1170"/>
      <c r="E1" s="1170"/>
      <c r="F1" s="1170"/>
      <c r="G1" s="1170"/>
      <c r="H1" s="1171"/>
    </row>
    <row r="2" spans="1:8" s="729" customFormat="1" ht="18" customHeight="1" x14ac:dyDescent="0.6">
      <c r="A2" s="732"/>
      <c r="B2" s="731"/>
      <c r="C2" s="731"/>
      <c r="D2" s="731"/>
      <c r="E2" s="731"/>
      <c r="F2" s="731"/>
      <c r="G2" s="731"/>
      <c r="H2" s="728"/>
    </row>
    <row r="3" spans="1:8" s="729" customFormat="1" ht="23.25" x14ac:dyDescent="0.35">
      <c r="A3" s="1006" t="s">
        <v>117</v>
      </c>
      <c r="B3" s="1004"/>
      <c r="C3" s="1004"/>
      <c r="D3" s="1005"/>
      <c r="E3" s="728"/>
      <c r="F3" s="728"/>
      <c r="G3" s="728"/>
      <c r="H3" s="728"/>
    </row>
    <row r="4" spans="1:8" s="729" customFormat="1" ht="18" x14ac:dyDescent="0.25">
      <c r="A4" s="728"/>
      <c r="B4" s="1168"/>
      <c r="C4" s="1168"/>
      <c r="D4" s="1168"/>
      <c r="E4" s="1168"/>
      <c r="F4" s="1168"/>
      <c r="G4" s="728"/>
      <c r="H4" s="728"/>
    </row>
    <row r="5" spans="1:8" s="729" customFormat="1" ht="30" customHeight="1" x14ac:dyDescent="0.25">
      <c r="A5" s="728"/>
      <c r="B5" s="728"/>
      <c r="C5" s="728"/>
      <c r="D5" s="728"/>
      <c r="E5" s="728"/>
      <c r="F5" s="728"/>
      <c r="G5" s="728"/>
      <c r="H5" s="728"/>
    </row>
    <row r="6" spans="1:8" s="729" customFormat="1" ht="30" customHeight="1" x14ac:dyDescent="0.25">
      <c r="A6" s="1065" t="s">
        <v>118</v>
      </c>
      <c r="B6" s="1065" t="s">
        <v>119</v>
      </c>
      <c r="C6" s="1065" t="s">
        <v>120</v>
      </c>
      <c r="D6" s="1065" t="s">
        <v>121</v>
      </c>
      <c r="E6" s="1065" t="s">
        <v>122</v>
      </c>
      <c r="F6" s="1122"/>
      <c r="G6" s="728"/>
      <c r="H6" s="728"/>
    </row>
    <row r="7" spans="1:8" s="729" customFormat="1" ht="30" customHeight="1" x14ac:dyDescent="0.25">
      <c r="A7" s="1028"/>
      <c r="B7" s="1028"/>
      <c r="C7" s="1028"/>
      <c r="D7" s="1028"/>
      <c r="E7" s="1028"/>
      <c r="F7" s="1028"/>
      <c r="G7" s="728"/>
      <c r="H7" s="728"/>
    </row>
    <row r="8" spans="1:8" s="729" customFormat="1" ht="30" customHeight="1" x14ac:dyDescent="0.25">
      <c r="A8" s="1065" t="s">
        <v>123</v>
      </c>
      <c r="B8" s="1065" t="s">
        <v>124</v>
      </c>
      <c r="C8" s="1065" t="s">
        <v>125</v>
      </c>
      <c r="D8" s="1065" t="s">
        <v>126</v>
      </c>
      <c r="E8" s="1065" t="s">
        <v>127</v>
      </c>
      <c r="F8" s="1028"/>
      <c r="G8" s="728"/>
      <c r="H8" s="728"/>
    </row>
    <row r="9" spans="1:8" s="729" customFormat="1" ht="30" customHeight="1" x14ac:dyDescent="0.25">
      <c r="A9" s="728"/>
      <c r="B9" s="728"/>
      <c r="C9" s="728"/>
      <c r="D9" s="728"/>
      <c r="E9" s="728"/>
      <c r="F9" s="728"/>
      <c r="G9" s="728"/>
      <c r="H9" s="728"/>
    </row>
    <row r="10" spans="1:8" s="729" customFormat="1" ht="30" customHeight="1" x14ac:dyDescent="0.25">
      <c r="A10" s="1027" t="s">
        <v>128</v>
      </c>
      <c r="B10" s="1027" t="s">
        <v>129</v>
      </c>
      <c r="C10" s="1027" t="s">
        <v>130</v>
      </c>
      <c r="D10" s="1027" t="s">
        <v>131</v>
      </c>
      <c r="E10" s="728"/>
      <c r="F10" s="728"/>
      <c r="G10" s="728"/>
    </row>
    <row r="11" spans="1:8" s="729" customFormat="1" ht="30" customHeight="1" x14ac:dyDescent="0.25">
      <c r="A11" s="728"/>
      <c r="B11" s="728"/>
      <c r="C11" s="728"/>
      <c r="D11" s="728"/>
      <c r="E11" s="728"/>
      <c r="F11" s="728"/>
      <c r="G11" s="728"/>
      <c r="H11" s="728"/>
    </row>
    <row r="12" spans="1:8" s="729" customFormat="1" ht="30" customHeight="1" x14ac:dyDescent="0.25">
      <c r="A12" s="728"/>
      <c r="B12" s="728"/>
      <c r="C12" s="728"/>
      <c r="D12" s="728"/>
      <c r="E12" s="728"/>
      <c r="F12" s="728"/>
      <c r="G12" s="728"/>
      <c r="H12" s="728"/>
    </row>
    <row r="13" spans="1:8" s="313" customFormat="1" ht="41.25" customHeight="1" x14ac:dyDescent="0.2">
      <c r="A13" s="1007" t="s">
        <v>132</v>
      </c>
      <c r="B13" s="970" t="s">
        <v>133</v>
      </c>
      <c r="C13" s="1007" t="s">
        <v>134</v>
      </c>
      <c r="D13" s="1007" t="s">
        <v>135</v>
      </c>
      <c r="E13" s="1007" t="s">
        <v>136</v>
      </c>
      <c r="F13" s="1007" t="s">
        <v>137</v>
      </c>
      <c r="G13" s="1007" t="s">
        <v>138</v>
      </c>
      <c r="H13" s="1007" t="s">
        <v>139</v>
      </c>
    </row>
    <row r="14" spans="1:8" s="392" customFormat="1" ht="45" hidden="1" customHeight="1" x14ac:dyDescent="0.2">
      <c r="A14" s="971" t="s">
        <v>125</v>
      </c>
      <c r="B14" s="991" t="s">
        <v>140</v>
      </c>
      <c r="C14" s="992" t="s">
        <v>141</v>
      </c>
      <c r="D14" s="992" t="s">
        <v>142</v>
      </c>
      <c r="E14" s="992" t="s">
        <v>143</v>
      </c>
      <c r="F14" s="992" t="s">
        <v>144</v>
      </c>
      <c r="G14" s="991" t="s">
        <v>145</v>
      </c>
      <c r="H14" s="991" t="s">
        <v>146</v>
      </c>
    </row>
    <row r="15" spans="1:8" s="392" customFormat="1" ht="45" hidden="1" customHeight="1" x14ac:dyDescent="0.2">
      <c r="A15" s="971" t="s">
        <v>125</v>
      </c>
      <c r="B15" s="991" t="s">
        <v>140</v>
      </c>
      <c r="C15" s="992" t="s">
        <v>147</v>
      </c>
      <c r="D15" s="992" t="s">
        <v>142</v>
      </c>
      <c r="E15" s="992" t="s">
        <v>143</v>
      </c>
      <c r="F15" s="992" t="s">
        <v>144</v>
      </c>
      <c r="G15" s="991" t="s">
        <v>148</v>
      </c>
      <c r="H15" s="991" t="s">
        <v>146</v>
      </c>
    </row>
    <row r="16" spans="1:8" s="392" customFormat="1" ht="45" hidden="1" customHeight="1" x14ac:dyDescent="0.2">
      <c r="A16" s="971" t="s">
        <v>125</v>
      </c>
      <c r="B16" s="991" t="s">
        <v>149</v>
      </c>
      <c r="C16" s="992" t="s">
        <v>150</v>
      </c>
      <c r="D16" s="992" t="s">
        <v>142</v>
      </c>
      <c r="E16" s="992" t="s">
        <v>143</v>
      </c>
      <c r="F16" s="992" t="s">
        <v>144</v>
      </c>
      <c r="G16" s="991" t="s">
        <v>151</v>
      </c>
      <c r="H16" s="991" t="s">
        <v>146</v>
      </c>
    </row>
    <row r="17" spans="1:8" s="392" customFormat="1" ht="45" hidden="1" customHeight="1" x14ac:dyDescent="0.2">
      <c r="A17" s="971" t="s">
        <v>125</v>
      </c>
      <c r="B17" s="991" t="s">
        <v>149</v>
      </c>
      <c r="C17" s="992" t="s">
        <v>152</v>
      </c>
      <c r="D17" s="992" t="s">
        <v>142</v>
      </c>
      <c r="E17" s="992" t="s">
        <v>143</v>
      </c>
      <c r="F17" s="992" t="s">
        <v>144</v>
      </c>
      <c r="G17" s="991" t="s">
        <v>153</v>
      </c>
      <c r="H17" s="991" t="s">
        <v>146</v>
      </c>
    </row>
    <row r="18" spans="1:8" s="392" customFormat="1" ht="45" hidden="1" customHeight="1" x14ac:dyDescent="0.2">
      <c r="A18" s="971" t="s">
        <v>125</v>
      </c>
      <c r="B18" s="991" t="s">
        <v>149</v>
      </c>
      <c r="C18" s="992" t="s">
        <v>154</v>
      </c>
      <c r="D18" s="992" t="s">
        <v>142</v>
      </c>
      <c r="E18" s="992" t="s">
        <v>143</v>
      </c>
      <c r="F18" s="992" t="s">
        <v>144</v>
      </c>
      <c r="G18" s="991" t="s">
        <v>155</v>
      </c>
      <c r="H18" s="991" t="s">
        <v>146</v>
      </c>
    </row>
    <row r="19" spans="1:8" s="392" customFormat="1" ht="45" hidden="1" customHeight="1" x14ac:dyDescent="0.2">
      <c r="A19" s="971" t="s">
        <v>156</v>
      </c>
      <c r="B19" s="991" t="s">
        <v>140</v>
      </c>
      <c r="C19" s="992" t="s">
        <v>141</v>
      </c>
      <c r="D19" s="992" t="s">
        <v>142</v>
      </c>
      <c r="E19" s="992" t="s">
        <v>157</v>
      </c>
      <c r="F19" s="992" t="s">
        <v>144</v>
      </c>
      <c r="G19" s="991" t="s">
        <v>145</v>
      </c>
      <c r="H19" s="991" t="s">
        <v>146</v>
      </c>
    </row>
    <row r="20" spans="1:8" s="392" customFormat="1" ht="45" hidden="1" customHeight="1" x14ac:dyDescent="0.2">
      <c r="A20" s="971" t="s">
        <v>156</v>
      </c>
      <c r="B20" s="991" t="s">
        <v>140</v>
      </c>
      <c r="C20" s="992" t="s">
        <v>147</v>
      </c>
      <c r="D20" s="992" t="s">
        <v>142</v>
      </c>
      <c r="E20" s="992" t="s">
        <v>157</v>
      </c>
      <c r="F20" s="992" t="s">
        <v>144</v>
      </c>
      <c r="G20" s="991" t="s">
        <v>148</v>
      </c>
      <c r="H20" s="991" t="s">
        <v>146</v>
      </c>
    </row>
    <row r="21" spans="1:8" s="392" customFormat="1" ht="45" hidden="1" customHeight="1" x14ac:dyDescent="0.2">
      <c r="A21" s="971" t="s">
        <v>156</v>
      </c>
      <c r="B21" s="991" t="s">
        <v>149</v>
      </c>
      <c r="C21" s="992" t="s">
        <v>150</v>
      </c>
      <c r="D21" s="992" t="s">
        <v>142</v>
      </c>
      <c r="E21" s="992" t="s">
        <v>157</v>
      </c>
      <c r="F21" s="992" t="s">
        <v>144</v>
      </c>
      <c r="G21" s="991" t="s">
        <v>151</v>
      </c>
      <c r="H21" s="991" t="s">
        <v>146</v>
      </c>
    </row>
    <row r="22" spans="1:8" s="392" customFormat="1" ht="45" hidden="1" customHeight="1" x14ac:dyDescent="0.2">
      <c r="A22" s="971" t="s">
        <v>156</v>
      </c>
      <c r="B22" s="991" t="s">
        <v>149</v>
      </c>
      <c r="C22" s="992" t="s">
        <v>152</v>
      </c>
      <c r="D22" s="992" t="s">
        <v>142</v>
      </c>
      <c r="E22" s="992" t="s">
        <v>157</v>
      </c>
      <c r="F22" s="992" t="s">
        <v>144</v>
      </c>
      <c r="G22" s="991" t="s">
        <v>153</v>
      </c>
      <c r="H22" s="991" t="s">
        <v>146</v>
      </c>
    </row>
    <row r="23" spans="1:8" s="392" customFormat="1" ht="45" hidden="1" customHeight="1" x14ac:dyDescent="0.2">
      <c r="A23" s="971" t="s">
        <v>156</v>
      </c>
      <c r="B23" s="991" t="s">
        <v>149</v>
      </c>
      <c r="C23" s="992" t="s">
        <v>154</v>
      </c>
      <c r="D23" s="992" t="s">
        <v>142</v>
      </c>
      <c r="E23" s="992" t="s">
        <v>157</v>
      </c>
      <c r="F23" s="992" t="s">
        <v>144</v>
      </c>
      <c r="G23" s="991" t="s">
        <v>155</v>
      </c>
      <c r="H23" s="991" t="s">
        <v>146</v>
      </c>
    </row>
    <row r="24" spans="1:8" s="392" customFormat="1" ht="45" hidden="1" customHeight="1" x14ac:dyDescent="0.2">
      <c r="A24" s="971" t="s">
        <v>121</v>
      </c>
      <c r="B24" s="992" t="s">
        <v>158</v>
      </c>
      <c r="C24" s="992" t="s">
        <v>159</v>
      </c>
      <c r="D24" s="992"/>
      <c r="E24" s="992" t="s">
        <v>160</v>
      </c>
      <c r="F24" s="992" t="s">
        <v>161</v>
      </c>
      <c r="G24" s="991" t="s">
        <v>162</v>
      </c>
      <c r="H24" s="992"/>
    </row>
    <row r="25" spans="1:8" s="392" customFormat="1" ht="45" hidden="1" customHeight="1" x14ac:dyDescent="0.2">
      <c r="A25" s="971" t="s">
        <v>119</v>
      </c>
      <c r="B25" s="992" t="s">
        <v>163</v>
      </c>
      <c r="C25" s="992" t="s">
        <v>164</v>
      </c>
      <c r="D25" s="992"/>
      <c r="E25" s="992" t="s">
        <v>165</v>
      </c>
      <c r="F25" s="992" t="s">
        <v>166</v>
      </c>
      <c r="G25" s="991" t="s">
        <v>167</v>
      </c>
      <c r="H25" s="991"/>
    </row>
    <row r="26" spans="1:8" s="392" customFormat="1" ht="45" hidden="1" customHeight="1" x14ac:dyDescent="0.2">
      <c r="A26" s="971" t="s">
        <v>168</v>
      </c>
      <c r="B26" s="992" t="s">
        <v>169</v>
      </c>
      <c r="C26" s="992" t="s">
        <v>170</v>
      </c>
      <c r="D26" s="992"/>
      <c r="E26" s="992" t="s">
        <v>171</v>
      </c>
      <c r="F26" s="992" t="s">
        <v>172</v>
      </c>
      <c r="G26" s="991" t="s">
        <v>173</v>
      </c>
      <c r="H26" s="991"/>
    </row>
    <row r="27" spans="1:8" s="392" customFormat="1" ht="45" hidden="1" customHeight="1" x14ac:dyDescent="0.2">
      <c r="A27" s="971" t="s">
        <v>131</v>
      </c>
      <c r="B27" s="992" t="s">
        <v>169</v>
      </c>
      <c r="C27" s="992" t="s">
        <v>170</v>
      </c>
      <c r="D27" s="992"/>
      <c r="E27" s="992" t="s">
        <v>174</v>
      </c>
      <c r="F27" s="992" t="s">
        <v>172</v>
      </c>
      <c r="G27" s="991" t="s">
        <v>173</v>
      </c>
      <c r="H27" s="991"/>
    </row>
    <row r="28" spans="1:8" s="392" customFormat="1" ht="45" hidden="1" customHeight="1" x14ac:dyDescent="0.2">
      <c r="A28" s="994" t="s">
        <v>118</v>
      </c>
      <c r="B28" s="992" t="s">
        <v>175</v>
      </c>
      <c r="C28" s="992" t="s">
        <v>176</v>
      </c>
      <c r="D28" s="992"/>
      <c r="E28" s="992" t="s">
        <v>177</v>
      </c>
      <c r="F28" s="992" t="s">
        <v>178</v>
      </c>
      <c r="G28" s="991" t="s">
        <v>179</v>
      </c>
      <c r="H28" s="992"/>
    </row>
    <row r="29" spans="1:8" s="392" customFormat="1" ht="45" hidden="1" customHeight="1" x14ac:dyDescent="0.2">
      <c r="A29" s="994" t="s">
        <v>180</v>
      </c>
      <c r="B29" s="992" t="s">
        <v>175</v>
      </c>
      <c r="C29" s="992" t="s">
        <v>176</v>
      </c>
      <c r="D29" s="992"/>
      <c r="E29" s="992" t="s">
        <v>143</v>
      </c>
      <c r="F29" s="992" t="s">
        <v>178</v>
      </c>
      <c r="G29" s="991" t="s">
        <v>179</v>
      </c>
      <c r="H29" s="992"/>
    </row>
    <row r="30" spans="1:8" s="392" customFormat="1" ht="45" hidden="1" customHeight="1" x14ac:dyDescent="0.2">
      <c r="A30" s="971" t="s">
        <v>131</v>
      </c>
      <c r="B30" s="992" t="s">
        <v>181</v>
      </c>
      <c r="C30" s="992" t="s">
        <v>182</v>
      </c>
      <c r="D30" s="992" t="s">
        <v>183</v>
      </c>
      <c r="E30" s="992" t="s">
        <v>184</v>
      </c>
      <c r="F30" s="992" t="s">
        <v>185</v>
      </c>
      <c r="G30" s="992"/>
      <c r="H30" s="991" t="s">
        <v>186</v>
      </c>
    </row>
    <row r="31" spans="1:8" s="392" customFormat="1" ht="45" hidden="1" customHeight="1" x14ac:dyDescent="0.2">
      <c r="A31" s="971" t="s">
        <v>187</v>
      </c>
      <c r="B31" s="992" t="s">
        <v>181</v>
      </c>
      <c r="C31" s="992" t="s">
        <v>182</v>
      </c>
      <c r="D31" s="992" t="s">
        <v>183</v>
      </c>
      <c r="E31" s="992" t="s">
        <v>188</v>
      </c>
      <c r="F31" s="992" t="s">
        <v>185</v>
      </c>
      <c r="G31" s="992"/>
      <c r="H31" s="991" t="s">
        <v>186</v>
      </c>
    </row>
    <row r="32" spans="1:8" s="392" customFormat="1" ht="45" hidden="1" customHeight="1" x14ac:dyDescent="0.2">
      <c r="A32" s="971" t="s">
        <v>168</v>
      </c>
      <c r="B32" s="992" t="s">
        <v>189</v>
      </c>
      <c r="C32" s="992" t="s">
        <v>190</v>
      </c>
      <c r="D32" s="992"/>
      <c r="E32" s="992" t="s">
        <v>174</v>
      </c>
      <c r="F32" s="992" t="s">
        <v>185</v>
      </c>
      <c r="G32" s="991" t="s">
        <v>191</v>
      </c>
      <c r="H32" s="992"/>
    </row>
    <row r="33" spans="1:8" s="392" customFormat="1" ht="45" hidden="1" customHeight="1" x14ac:dyDescent="0.2">
      <c r="A33" s="971" t="s">
        <v>121</v>
      </c>
      <c r="B33" s="992" t="s">
        <v>192</v>
      </c>
      <c r="C33" s="992" t="s">
        <v>193</v>
      </c>
      <c r="D33" s="992"/>
      <c r="E33" s="992" t="s">
        <v>194</v>
      </c>
      <c r="F33" s="992" t="s">
        <v>195</v>
      </c>
      <c r="G33" s="992" t="s">
        <v>196</v>
      </c>
      <c r="H33" s="992"/>
    </row>
    <row r="34" spans="1:8" s="392" customFormat="1" ht="45" hidden="1" customHeight="1" x14ac:dyDescent="0.2">
      <c r="A34" s="971" t="s">
        <v>121</v>
      </c>
      <c r="B34" s="972" t="s">
        <v>197</v>
      </c>
      <c r="C34" s="972" t="s">
        <v>198</v>
      </c>
      <c r="D34" s="972"/>
      <c r="E34" s="972" t="s">
        <v>199</v>
      </c>
      <c r="F34" s="972" t="s">
        <v>161</v>
      </c>
      <c r="G34" s="972" t="s">
        <v>200</v>
      </c>
      <c r="H34" s="993"/>
    </row>
    <row r="35" spans="1:8" s="392" customFormat="1" ht="45" hidden="1" customHeight="1" x14ac:dyDescent="0.2">
      <c r="A35" s="971" t="s">
        <v>122</v>
      </c>
      <c r="B35" s="992" t="s">
        <v>201</v>
      </c>
      <c r="C35" s="992" t="s">
        <v>202</v>
      </c>
      <c r="D35" s="992"/>
      <c r="E35" s="992" t="s">
        <v>203</v>
      </c>
      <c r="F35" s="992" t="s">
        <v>185</v>
      </c>
      <c r="G35" s="991" t="s">
        <v>204</v>
      </c>
      <c r="H35" s="993"/>
    </row>
    <row r="36" spans="1:8" s="392" customFormat="1" ht="45" hidden="1" customHeight="1" x14ac:dyDescent="0.2">
      <c r="A36" s="971" t="s">
        <v>131</v>
      </c>
      <c r="B36" s="992" t="s">
        <v>205</v>
      </c>
      <c r="C36" s="992"/>
      <c r="D36" s="992" t="s">
        <v>206</v>
      </c>
      <c r="E36" s="992" t="s">
        <v>157</v>
      </c>
      <c r="F36" s="992" t="s">
        <v>185</v>
      </c>
      <c r="G36" s="992"/>
      <c r="H36" s="991" t="s">
        <v>207</v>
      </c>
    </row>
    <row r="37" spans="1:8" s="392" customFormat="1" ht="45" hidden="1" customHeight="1" x14ac:dyDescent="0.2">
      <c r="A37" s="971" t="s">
        <v>168</v>
      </c>
      <c r="B37" s="972" t="s">
        <v>208</v>
      </c>
      <c r="C37" s="972" t="s">
        <v>209</v>
      </c>
      <c r="D37" s="972" t="s">
        <v>169</v>
      </c>
      <c r="E37" s="972" t="s">
        <v>160</v>
      </c>
      <c r="F37" s="972" t="s">
        <v>172</v>
      </c>
      <c r="G37" s="973" t="s">
        <v>210</v>
      </c>
      <c r="H37" s="991" t="s">
        <v>211</v>
      </c>
    </row>
    <row r="38" spans="1:8" s="392" customFormat="1" ht="45" hidden="1" customHeight="1" x14ac:dyDescent="0.2">
      <c r="A38" s="971" t="s">
        <v>120</v>
      </c>
      <c r="B38" s="992" t="s">
        <v>212</v>
      </c>
      <c r="C38" s="992" t="s">
        <v>213</v>
      </c>
      <c r="D38" s="992"/>
      <c r="E38" s="992" t="s">
        <v>214</v>
      </c>
      <c r="F38" s="992" t="s">
        <v>195</v>
      </c>
      <c r="G38" s="992" t="s">
        <v>215</v>
      </c>
      <c r="H38" s="992"/>
    </row>
    <row r="39" spans="1:8" s="392" customFormat="1" ht="45" hidden="1" customHeight="1" x14ac:dyDescent="0.2">
      <c r="A39" s="971" t="s">
        <v>122</v>
      </c>
      <c r="B39" s="992" t="s">
        <v>212</v>
      </c>
      <c r="C39" s="992" t="s">
        <v>213</v>
      </c>
      <c r="D39" s="992"/>
      <c r="E39" s="992" t="s">
        <v>157</v>
      </c>
      <c r="F39" s="992" t="s">
        <v>195</v>
      </c>
      <c r="G39" s="992" t="s">
        <v>216</v>
      </c>
      <c r="H39" s="992"/>
    </row>
    <row r="40" spans="1:8" s="392" customFormat="1" ht="45" hidden="1" customHeight="1" x14ac:dyDescent="0.2">
      <c r="A40" s="971" t="s">
        <v>168</v>
      </c>
      <c r="B40" s="992" t="s">
        <v>217</v>
      </c>
      <c r="C40" s="992" t="s">
        <v>218</v>
      </c>
      <c r="D40" s="992" t="s">
        <v>169</v>
      </c>
      <c r="E40" s="992" t="s">
        <v>219</v>
      </c>
      <c r="F40" s="992" t="s">
        <v>220</v>
      </c>
      <c r="G40" s="992" t="s">
        <v>221</v>
      </c>
      <c r="H40" s="991" t="s">
        <v>222</v>
      </c>
    </row>
    <row r="41" spans="1:8" s="392" customFormat="1" ht="45" hidden="1" customHeight="1" x14ac:dyDescent="0.2">
      <c r="A41" s="971" t="s">
        <v>187</v>
      </c>
      <c r="B41" s="992" t="s">
        <v>223</v>
      </c>
      <c r="C41" s="992" t="s">
        <v>224</v>
      </c>
      <c r="D41" s="992" t="s">
        <v>225</v>
      </c>
      <c r="E41" s="992" t="s">
        <v>174</v>
      </c>
      <c r="F41" s="992" t="s">
        <v>195</v>
      </c>
      <c r="G41" s="992"/>
      <c r="H41" s="995"/>
    </row>
    <row r="42" spans="1:8" s="1156" customFormat="1" ht="45" hidden="1" customHeight="1" x14ac:dyDescent="0.2">
      <c r="A42" s="971" t="s">
        <v>122</v>
      </c>
      <c r="B42" s="992" t="s">
        <v>226</v>
      </c>
      <c r="C42" s="992" t="s">
        <v>227</v>
      </c>
      <c r="D42" s="992"/>
      <c r="E42" s="992" t="s">
        <v>228</v>
      </c>
      <c r="F42" s="992" t="s">
        <v>226</v>
      </c>
      <c r="G42" s="991" t="s">
        <v>229</v>
      </c>
      <c r="H42" s="992"/>
    </row>
    <row r="43" spans="1:8" s="1156" customFormat="1" ht="45" hidden="1" customHeight="1" x14ac:dyDescent="0.2">
      <c r="A43" s="971" t="s">
        <v>230</v>
      </c>
      <c r="B43" s="992" t="s">
        <v>226</v>
      </c>
      <c r="C43" s="992" t="s">
        <v>227</v>
      </c>
      <c r="D43" s="992"/>
      <c r="E43" s="992" t="s">
        <v>160</v>
      </c>
      <c r="F43" s="992" t="s">
        <v>226</v>
      </c>
      <c r="G43" s="991" t="s">
        <v>229</v>
      </c>
      <c r="H43" s="992"/>
    </row>
    <row r="44" spans="1:8" s="392" customFormat="1" ht="45" hidden="1" customHeight="1" x14ac:dyDescent="0.2">
      <c r="A44" s="971" t="s">
        <v>124</v>
      </c>
      <c r="B44" s="992" t="s">
        <v>231</v>
      </c>
      <c r="C44" s="992" t="s">
        <v>232</v>
      </c>
      <c r="D44" s="992"/>
      <c r="E44" s="992" t="s">
        <v>233</v>
      </c>
      <c r="F44" s="992" t="s">
        <v>172</v>
      </c>
      <c r="G44" s="991" t="s">
        <v>234</v>
      </c>
      <c r="H44" s="991"/>
    </row>
    <row r="45" spans="1:8" s="392" customFormat="1" ht="45" hidden="1" customHeight="1" x14ac:dyDescent="0.2">
      <c r="A45" s="971" t="s">
        <v>235</v>
      </c>
      <c r="B45" s="992" t="s">
        <v>236</v>
      </c>
      <c r="C45" s="992" t="s">
        <v>237</v>
      </c>
      <c r="D45" s="992"/>
      <c r="E45" s="992" t="s">
        <v>165</v>
      </c>
      <c r="F45" s="992" t="s">
        <v>166</v>
      </c>
      <c r="G45" s="991" t="s">
        <v>238</v>
      </c>
      <c r="H45" s="992"/>
    </row>
    <row r="46" spans="1:8" s="392" customFormat="1" ht="45" hidden="1" customHeight="1" x14ac:dyDescent="0.2">
      <c r="A46" s="971" t="s">
        <v>124</v>
      </c>
      <c r="B46" s="992" t="s">
        <v>236</v>
      </c>
      <c r="C46" s="992" t="s">
        <v>237</v>
      </c>
      <c r="D46" s="992"/>
      <c r="E46" s="992" t="s">
        <v>143</v>
      </c>
      <c r="F46" s="992" t="s">
        <v>166</v>
      </c>
      <c r="G46" s="998" t="s">
        <v>239</v>
      </c>
      <c r="H46" s="992"/>
    </row>
    <row r="47" spans="1:8" s="392" customFormat="1" ht="45" hidden="1" customHeight="1" x14ac:dyDescent="0.2">
      <c r="A47" s="971" t="s">
        <v>125</v>
      </c>
      <c r="B47" s="992" t="s">
        <v>236</v>
      </c>
      <c r="C47" s="992" t="s">
        <v>237</v>
      </c>
      <c r="D47" s="992"/>
      <c r="E47" s="992" t="s">
        <v>240</v>
      </c>
      <c r="F47" s="992" t="s">
        <v>166</v>
      </c>
      <c r="G47" s="991" t="s">
        <v>241</v>
      </c>
      <c r="H47" s="975"/>
    </row>
    <row r="48" spans="1:8" s="392" customFormat="1" ht="45" hidden="1" customHeight="1" x14ac:dyDescent="0.2">
      <c r="A48" s="971" t="s">
        <v>126</v>
      </c>
      <c r="B48" s="992" t="s">
        <v>236</v>
      </c>
      <c r="C48" s="992" t="s">
        <v>237</v>
      </c>
      <c r="D48" s="992"/>
      <c r="E48" s="992" t="s">
        <v>143</v>
      </c>
      <c r="F48" s="992" t="s">
        <v>166</v>
      </c>
      <c r="G48" s="991" t="s">
        <v>238</v>
      </c>
      <c r="H48" s="972"/>
    </row>
    <row r="49" spans="1:8" s="392" customFormat="1" ht="45" hidden="1" customHeight="1" x14ac:dyDescent="0.2">
      <c r="A49" s="971" t="s">
        <v>131</v>
      </c>
      <c r="B49" s="992" t="s">
        <v>242</v>
      </c>
      <c r="C49" s="992" t="s">
        <v>243</v>
      </c>
      <c r="D49" s="992" t="s">
        <v>206</v>
      </c>
      <c r="E49" s="992"/>
      <c r="F49" s="992" t="s">
        <v>185</v>
      </c>
      <c r="G49" s="992"/>
      <c r="H49" s="992"/>
    </row>
    <row r="50" spans="1:8" s="392" customFormat="1" ht="45" hidden="1" customHeight="1" x14ac:dyDescent="0.2">
      <c r="A50" s="971" t="s">
        <v>244</v>
      </c>
      <c r="B50" s="992" t="s">
        <v>245</v>
      </c>
      <c r="C50" s="992" t="s">
        <v>246</v>
      </c>
      <c r="D50" s="992"/>
      <c r="E50" s="992" t="s">
        <v>247</v>
      </c>
      <c r="F50" s="992" t="s">
        <v>248</v>
      </c>
      <c r="G50" s="991" t="s">
        <v>249</v>
      </c>
      <c r="H50" s="975"/>
    </row>
    <row r="51" spans="1:8" s="392" customFormat="1" ht="45" hidden="1" customHeight="1" x14ac:dyDescent="0.2">
      <c r="A51" s="971" t="s">
        <v>131</v>
      </c>
      <c r="B51" s="992" t="s">
        <v>250</v>
      </c>
      <c r="C51" s="992" t="s">
        <v>251</v>
      </c>
      <c r="D51" s="992" t="s">
        <v>252</v>
      </c>
      <c r="E51" s="992" t="s">
        <v>199</v>
      </c>
      <c r="F51" s="1000" t="s">
        <v>248</v>
      </c>
      <c r="G51" s="992"/>
      <c r="H51" s="999"/>
    </row>
    <row r="52" spans="1:8" s="392" customFormat="1" ht="45" hidden="1" customHeight="1" x14ac:dyDescent="0.2">
      <c r="A52" s="994" t="s">
        <v>253</v>
      </c>
      <c r="B52" s="972" t="s">
        <v>254</v>
      </c>
      <c r="C52" s="972" t="s">
        <v>255</v>
      </c>
      <c r="D52" s="972" t="s">
        <v>183</v>
      </c>
      <c r="E52" s="972" t="s">
        <v>256</v>
      </c>
      <c r="F52" s="1001" t="s">
        <v>220</v>
      </c>
      <c r="G52" s="972" t="s">
        <v>257</v>
      </c>
      <c r="H52" s="999"/>
    </row>
    <row r="53" spans="1:8" s="392" customFormat="1" ht="45" hidden="1" customHeight="1" x14ac:dyDescent="0.2">
      <c r="A53" s="971" t="s">
        <v>258</v>
      </c>
      <c r="B53" s="972" t="s">
        <v>142</v>
      </c>
      <c r="C53" s="972" t="s">
        <v>259</v>
      </c>
      <c r="D53" s="972"/>
      <c r="E53" s="972" t="s">
        <v>260</v>
      </c>
      <c r="F53" s="1001" t="s">
        <v>144</v>
      </c>
      <c r="G53" s="973" t="s">
        <v>261</v>
      </c>
      <c r="H53" s="1002"/>
    </row>
    <row r="54" spans="1:8" s="392" customFormat="1" ht="45" hidden="1" customHeight="1" x14ac:dyDescent="0.2">
      <c r="A54" s="971" t="s">
        <v>187</v>
      </c>
      <c r="B54" s="972" t="s">
        <v>142</v>
      </c>
      <c r="C54" s="972" t="s">
        <v>259</v>
      </c>
      <c r="D54" s="972"/>
      <c r="E54" s="992" t="s">
        <v>157</v>
      </c>
      <c r="F54" s="1001" t="s">
        <v>144</v>
      </c>
      <c r="G54" s="991" t="s">
        <v>261</v>
      </c>
      <c r="H54" s="991"/>
    </row>
    <row r="55" spans="1:8" s="392" customFormat="1" ht="45" hidden="1" customHeight="1" x14ac:dyDescent="0.2">
      <c r="A55" s="971" t="s">
        <v>262</v>
      </c>
      <c r="B55" s="991" t="s">
        <v>263</v>
      </c>
      <c r="C55" s="992" t="s">
        <v>264</v>
      </c>
      <c r="D55" s="992" t="s">
        <v>142</v>
      </c>
      <c r="E55" s="992" t="s">
        <v>157</v>
      </c>
      <c r="F55" s="1000" t="s">
        <v>144</v>
      </c>
      <c r="G55" s="991" t="s">
        <v>265</v>
      </c>
      <c r="H55" s="972"/>
    </row>
    <row r="56" spans="1:8" s="392" customFormat="1" ht="45" hidden="1" customHeight="1" x14ac:dyDescent="0.2">
      <c r="A56" s="971" t="s">
        <v>131</v>
      </c>
      <c r="B56" s="972" t="s">
        <v>266</v>
      </c>
      <c r="C56" s="972" t="s">
        <v>267</v>
      </c>
      <c r="D56" s="972" t="s">
        <v>206</v>
      </c>
      <c r="E56" s="972" t="s">
        <v>268</v>
      </c>
      <c r="F56" s="972" t="s">
        <v>185</v>
      </c>
      <c r="G56" s="972"/>
      <c r="H56" s="992"/>
    </row>
    <row r="57" spans="1:8" s="392" customFormat="1" ht="45" hidden="1" customHeight="1" x14ac:dyDescent="0.2">
      <c r="A57" s="971" t="s">
        <v>121</v>
      </c>
      <c r="B57" s="972" t="s">
        <v>269</v>
      </c>
      <c r="C57" s="972" t="s">
        <v>270</v>
      </c>
      <c r="D57" s="972"/>
      <c r="E57" s="972" t="s">
        <v>228</v>
      </c>
      <c r="F57" s="972" t="s">
        <v>161</v>
      </c>
      <c r="G57" s="973" t="s">
        <v>271</v>
      </c>
      <c r="H57" s="972"/>
    </row>
    <row r="58" spans="1:8" s="392" customFormat="1" ht="45" hidden="1" customHeight="1" x14ac:dyDescent="0.2">
      <c r="A58" s="971" t="s">
        <v>272</v>
      </c>
      <c r="B58" s="972" t="s">
        <v>269</v>
      </c>
      <c r="C58" s="972" t="s">
        <v>270</v>
      </c>
      <c r="D58" s="972"/>
      <c r="E58" s="972" t="s">
        <v>160</v>
      </c>
      <c r="F58" s="972" t="s">
        <v>161</v>
      </c>
      <c r="G58" s="973" t="s">
        <v>271</v>
      </c>
      <c r="H58" s="972"/>
    </row>
    <row r="59" spans="1:8" s="392" customFormat="1" ht="45" hidden="1" customHeight="1" x14ac:dyDescent="0.2">
      <c r="A59" s="971" t="s">
        <v>244</v>
      </c>
      <c r="B59" s="972" t="s">
        <v>273</v>
      </c>
      <c r="C59" s="972" t="s">
        <v>274</v>
      </c>
      <c r="D59" s="972"/>
      <c r="E59" s="972" t="s">
        <v>160</v>
      </c>
      <c r="F59" s="972" t="s">
        <v>161</v>
      </c>
      <c r="G59" s="1003" t="s">
        <v>275</v>
      </c>
      <c r="H59" s="992"/>
    </row>
    <row r="60" spans="1:8" s="392" customFormat="1" ht="45" hidden="1" customHeight="1" x14ac:dyDescent="0.2">
      <c r="A60" s="971" t="s">
        <v>244</v>
      </c>
      <c r="B60" s="972" t="s">
        <v>276</v>
      </c>
      <c r="C60" s="972" t="s">
        <v>277</v>
      </c>
      <c r="D60" s="972"/>
      <c r="E60" s="972" t="s">
        <v>278</v>
      </c>
      <c r="F60" s="972" t="s">
        <v>220</v>
      </c>
      <c r="G60" s="972" t="s">
        <v>279</v>
      </c>
      <c r="H60" s="975"/>
    </row>
    <row r="61" spans="1:8" s="392" customFormat="1" ht="45" hidden="1" customHeight="1" x14ac:dyDescent="0.2">
      <c r="A61" s="971" t="s">
        <v>121</v>
      </c>
      <c r="B61" s="972" t="s">
        <v>280</v>
      </c>
      <c r="C61" s="972" t="s">
        <v>281</v>
      </c>
      <c r="D61" s="972"/>
      <c r="E61" s="972" t="s">
        <v>278</v>
      </c>
      <c r="F61" s="972" t="s">
        <v>185</v>
      </c>
      <c r="G61" s="973" t="s">
        <v>282</v>
      </c>
      <c r="H61" s="992"/>
    </row>
    <row r="62" spans="1:8" s="392" customFormat="1" ht="45" hidden="1" customHeight="1" x14ac:dyDescent="0.2">
      <c r="A62" s="971" t="s">
        <v>126</v>
      </c>
      <c r="B62" s="972" t="s">
        <v>252</v>
      </c>
      <c r="C62" s="972" t="s">
        <v>283</v>
      </c>
      <c r="D62" s="972"/>
      <c r="E62" s="972" t="s">
        <v>284</v>
      </c>
      <c r="F62" s="972" t="s">
        <v>185</v>
      </c>
      <c r="G62" s="973" t="s">
        <v>285</v>
      </c>
      <c r="H62" s="975"/>
    </row>
    <row r="63" spans="1:8" s="392" customFormat="1" ht="45" hidden="1" customHeight="1" x14ac:dyDescent="0.2">
      <c r="A63" s="971" t="s">
        <v>286</v>
      </c>
      <c r="B63" s="972" t="s">
        <v>252</v>
      </c>
      <c r="C63" s="972" t="s">
        <v>283</v>
      </c>
      <c r="D63" s="972"/>
      <c r="E63" s="972" t="s">
        <v>287</v>
      </c>
      <c r="F63" s="972" t="s">
        <v>185</v>
      </c>
      <c r="G63" s="973" t="s">
        <v>285</v>
      </c>
      <c r="H63" s="974"/>
    </row>
    <row r="64" spans="1:8" s="392" customFormat="1" ht="45" hidden="1" customHeight="1" x14ac:dyDescent="0.2">
      <c r="A64" s="994" t="s">
        <v>253</v>
      </c>
      <c r="B64" s="972" t="s">
        <v>288</v>
      </c>
      <c r="C64" s="972" t="s">
        <v>289</v>
      </c>
      <c r="D64" s="972" t="s">
        <v>183</v>
      </c>
      <c r="E64" s="972" t="s">
        <v>290</v>
      </c>
      <c r="F64" s="972" t="s">
        <v>220</v>
      </c>
      <c r="G64" s="973" t="s">
        <v>291</v>
      </c>
      <c r="H64" s="972"/>
    </row>
    <row r="65" spans="1:8" s="392" customFormat="1" ht="45" hidden="1" customHeight="1" x14ac:dyDescent="0.2">
      <c r="A65" s="971" t="s">
        <v>124</v>
      </c>
      <c r="B65" s="972" t="s">
        <v>292</v>
      </c>
      <c r="C65" s="972" t="s">
        <v>293</v>
      </c>
      <c r="D65" s="972"/>
      <c r="E65" s="972" t="s">
        <v>157</v>
      </c>
      <c r="F65" s="972" t="s">
        <v>166</v>
      </c>
      <c r="G65" s="972" t="s">
        <v>294</v>
      </c>
      <c r="H65" s="992"/>
    </row>
    <row r="66" spans="1:8" s="392" customFormat="1" ht="45" hidden="1" customHeight="1" x14ac:dyDescent="0.2">
      <c r="A66" s="971" t="s">
        <v>122</v>
      </c>
      <c r="B66" s="972" t="s">
        <v>295</v>
      </c>
      <c r="C66" s="972" t="s">
        <v>296</v>
      </c>
      <c r="D66" s="972"/>
      <c r="E66" s="972" t="s">
        <v>171</v>
      </c>
      <c r="F66" s="972" t="s">
        <v>297</v>
      </c>
      <c r="G66" s="972" t="s">
        <v>298</v>
      </c>
      <c r="H66" s="992"/>
    </row>
    <row r="67" spans="1:8" s="392" customFormat="1" ht="45" hidden="1" customHeight="1" x14ac:dyDescent="0.2">
      <c r="A67" s="971" t="s">
        <v>122</v>
      </c>
      <c r="B67" s="972" t="s">
        <v>299</v>
      </c>
      <c r="C67" s="972" t="s">
        <v>300</v>
      </c>
      <c r="D67" s="972"/>
      <c r="E67" s="972" t="s">
        <v>260</v>
      </c>
      <c r="F67" s="972" t="s">
        <v>297</v>
      </c>
      <c r="G67" s="973" t="s">
        <v>301</v>
      </c>
      <c r="H67" s="992"/>
    </row>
    <row r="68" spans="1:8" s="392" customFormat="1" ht="45" hidden="1" customHeight="1" x14ac:dyDescent="0.2">
      <c r="A68" s="971" t="s">
        <v>235</v>
      </c>
      <c r="B68" s="973" t="s">
        <v>302</v>
      </c>
      <c r="C68" s="972" t="s">
        <v>303</v>
      </c>
      <c r="D68" s="972"/>
      <c r="E68" s="972" t="s">
        <v>165</v>
      </c>
      <c r="F68" s="972" t="s">
        <v>297</v>
      </c>
      <c r="G68" s="972" t="s">
        <v>304</v>
      </c>
      <c r="H68" s="986"/>
    </row>
    <row r="69" spans="1:8" s="392" customFormat="1" ht="45" hidden="1" customHeight="1" x14ac:dyDescent="0.2">
      <c r="A69" s="971" t="s">
        <v>125</v>
      </c>
      <c r="B69" s="973" t="s">
        <v>302</v>
      </c>
      <c r="C69" s="972" t="s">
        <v>303</v>
      </c>
      <c r="D69" s="972"/>
      <c r="E69" s="972" t="s">
        <v>143</v>
      </c>
      <c r="F69" s="972" t="s">
        <v>297</v>
      </c>
      <c r="G69" s="972" t="s">
        <v>304</v>
      </c>
      <c r="H69" s="986"/>
    </row>
    <row r="70" spans="1:8" s="392" customFormat="1" ht="45" hidden="1" customHeight="1" x14ac:dyDescent="0.2">
      <c r="A70" s="971" t="s">
        <v>120</v>
      </c>
      <c r="B70" s="972" t="s">
        <v>305</v>
      </c>
      <c r="C70" s="972" t="s">
        <v>306</v>
      </c>
      <c r="D70" s="972"/>
      <c r="E70" s="972" t="s">
        <v>233</v>
      </c>
      <c r="F70" s="972" t="s">
        <v>185</v>
      </c>
      <c r="G70" s="972" t="s">
        <v>307</v>
      </c>
      <c r="H70" s="992"/>
    </row>
    <row r="71" spans="1:8" s="392" customFormat="1" ht="45" hidden="1" customHeight="1" x14ac:dyDescent="0.2">
      <c r="A71" s="971" t="s">
        <v>130</v>
      </c>
      <c r="B71" s="972" t="s">
        <v>305</v>
      </c>
      <c r="C71" s="972" t="s">
        <v>306</v>
      </c>
      <c r="D71" s="972"/>
      <c r="E71" s="972" t="s">
        <v>174</v>
      </c>
      <c r="F71" s="972" t="s">
        <v>185</v>
      </c>
      <c r="G71" s="972" t="s">
        <v>307</v>
      </c>
      <c r="H71" s="972"/>
    </row>
    <row r="72" spans="1:8" s="392" customFormat="1" ht="45" hidden="1" customHeight="1" x14ac:dyDescent="0.2">
      <c r="A72" s="971" t="s">
        <v>126</v>
      </c>
      <c r="B72" s="972" t="s">
        <v>308</v>
      </c>
      <c r="C72" s="972" t="s">
        <v>309</v>
      </c>
      <c r="D72" s="972"/>
      <c r="E72" s="972" t="s">
        <v>143</v>
      </c>
      <c r="F72" s="972" t="s">
        <v>185</v>
      </c>
      <c r="G72" s="972"/>
      <c r="H72" s="991"/>
    </row>
    <row r="73" spans="1:8" s="392" customFormat="1" ht="45" hidden="1" customHeight="1" x14ac:dyDescent="0.2">
      <c r="A73" s="971" t="s">
        <v>120</v>
      </c>
      <c r="B73" s="972" t="s">
        <v>310</v>
      </c>
      <c r="C73" s="972" t="s">
        <v>311</v>
      </c>
      <c r="D73" s="972"/>
      <c r="E73" s="972" t="s">
        <v>312</v>
      </c>
      <c r="F73" s="972" t="s">
        <v>166</v>
      </c>
      <c r="G73" s="972" t="s">
        <v>313</v>
      </c>
      <c r="H73" s="991"/>
    </row>
    <row r="74" spans="1:8" s="392" customFormat="1" ht="45" hidden="1" customHeight="1" x14ac:dyDescent="0.2">
      <c r="A74" s="996" t="s">
        <v>314</v>
      </c>
      <c r="B74" s="972" t="s">
        <v>315</v>
      </c>
      <c r="C74" s="972" t="s">
        <v>316</v>
      </c>
      <c r="D74" s="972" t="s">
        <v>169</v>
      </c>
      <c r="E74" s="972" t="s">
        <v>317</v>
      </c>
      <c r="F74" s="972" t="s">
        <v>220</v>
      </c>
      <c r="G74" s="972" t="s">
        <v>318</v>
      </c>
      <c r="H74" s="992"/>
    </row>
    <row r="75" spans="1:8" s="392" customFormat="1" ht="45" customHeight="1" x14ac:dyDescent="0.2">
      <c r="A75" s="971" t="s">
        <v>125</v>
      </c>
      <c r="B75" s="972" t="s">
        <v>183</v>
      </c>
      <c r="C75" s="972" t="s">
        <v>319</v>
      </c>
      <c r="D75" s="972"/>
      <c r="E75" s="972" t="s">
        <v>171</v>
      </c>
      <c r="F75" s="972" t="s">
        <v>185</v>
      </c>
      <c r="G75" s="997" t="s">
        <v>320</v>
      </c>
      <c r="H75" s="991"/>
    </row>
    <row r="76" spans="1:8" s="392" customFormat="1" ht="45" customHeight="1" x14ac:dyDescent="0.2">
      <c r="A76" s="971" t="s">
        <v>230</v>
      </c>
      <c r="B76" s="972" t="s">
        <v>183</v>
      </c>
      <c r="C76" s="972" t="s">
        <v>319</v>
      </c>
      <c r="D76" s="972"/>
      <c r="E76" s="972" t="s">
        <v>174</v>
      </c>
      <c r="F76" s="972" t="s">
        <v>185</v>
      </c>
      <c r="G76" s="997" t="s">
        <v>320</v>
      </c>
      <c r="H76" s="992"/>
    </row>
    <row r="77" spans="1:8" s="392" customFormat="1" ht="45" customHeight="1" x14ac:dyDescent="0.2">
      <c r="A77" s="971" t="s">
        <v>131</v>
      </c>
      <c r="B77" s="972" t="s">
        <v>183</v>
      </c>
      <c r="C77" s="972" t="s">
        <v>319</v>
      </c>
      <c r="D77" s="972"/>
      <c r="E77" s="972" t="s">
        <v>284</v>
      </c>
      <c r="F77" s="972" t="s">
        <v>185</v>
      </c>
      <c r="G77" s="973" t="s">
        <v>321</v>
      </c>
      <c r="H77" s="991"/>
    </row>
    <row r="78" spans="1:8" s="392" customFormat="1" ht="45" hidden="1" customHeight="1" x14ac:dyDescent="0.2">
      <c r="A78" s="971" t="s">
        <v>122</v>
      </c>
      <c r="B78" s="972" t="s">
        <v>322</v>
      </c>
      <c r="C78" s="972" t="s">
        <v>323</v>
      </c>
      <c r="D78" s="972"/>
      <c r="E78" s="972" t="s">
        <v>284</v>
      </c>
      <c r="F78" s="972" t="s">
        <v>185</v>
      </c>
      <c r="G78" s="973" t="s">
        <v>324</v>
      </c>
      <c r="H78" s="991"/>
    </row>
    <row r="79" spans="1:8" s="392" customFormat="1" ht="45" hidden="1" customHeight="1" x14ac:dyDescent="0.2">
      <c r="A79" s="971" t="s">
        <v>121</v>
      </c>
      <c r="B79" s="972" t="s">
        <v>206</v>
      </c>
      <c r="C79" s="972" t="s">
        <v>325</v>
      </c>
      <c r="D79" s="972"/>
      <c r="E79" s="972" t="s">
        <v>199</v>
      </c>
      <c r="F79" s="972" t="s">
        <v>185</v>
      </c>
      <c r="G79" s="972" t="s">
        <v>326</v>
      </c>
      <c r="H79" s="991"/>
    </row>
    <row r="80" spans="1:8" s="392" customFormat="1" ht="45" hidden="1" customHeight="1" x14ac:dyDescent="0.2">
      <c r="A80" s="971" t="s">
        <v>122</v>
      </c>
      <c r="B80" s="972" t="s">
        <v>206</v>
      </c>
      <c r="C80" s="972" t="s">
        <v>325</v>
      </c>
      <c r="D80" s="972"/>
      <c r="E80" s="972" t="s">
        <v>327</v>
      </c>
      <c r="F80" s="972" t="s">
        <v>185</v>
      </c>
      <c r="G80" s="972" t="s">
        <v>326</v>
      </c>
      <c r="H80" s="991"/>
    </row>
    <row r="81" spans="1:8" s="392" customFormat="1" ht="45" hidden="1" customHeight="1" x14ac:dyDescent="0.2">
      <c r="A81" s="997" t="s">
        <v>328</v>
      </c>
      <c r="B81" s="972" t="s">
        <v>329</v>
      </c>
      <c r="C81" s="972" t="s">
        <v>330</v>
      </c>
      <c r="D81" s="972" t="s">
        <v>169</v>
      </c>
      <c r="E81" s="972" t="s">
        <v>317</v>
      </c>
      <c r="F81" s="972" t="s">
        <v>220</v>
      </c>
      <c r="G81" s="973" t="s">
        <v>331</v>
      </c>
      <c r="H81" s="975"/>
    </row>
    <row r="82" spans="1:8" s="392" customFormat="1" ht="45" hidden="1" customHeight="1" x14ac:dyDescent="0.2">
      <c r="A82" s="971" t="s">
        <v>244</v>
      </c>
      <c r="B82" s="972" t="s">
        <v>332</v>
      </c>
      <c r="C82" s="972" t="s">
        <v>333</v>
      </c>
      <c r="D82" s="972"/>
      <c r="E82" s="972" t="s">
        <v>157</v>
      </c>
      <c r="F82" s="972" t="s">
        <v>161</v>
      </c>
      <c r="G82" s="972"/>
      <c r="H82" s="972"/>
    </row>
    <row r="83" spans="1:8" s="392" customFormat="1" ht="45" hidden="1" customHeight="1" x14ac:dyDescent="0.2">
      <c r="A83" s="971" t="s">
        <v>120</v>
      </c>
      <c r="B83" s="972" t="s">
        <v>334</v>
      </c>
      <c r="C83" s="972" t="s">
        <v>335</v>
      </c>
      <c r="D83" s="972"/>
      <c r="E83" s="972" t="s">
        <v>157</v>
      </c>
      <c r="F83" s="972" t="s">
        <v>166</v>
      </c>
      <c r="G83" s="972" t="s">
        <v>336</v>
      </c>
      <c r="H83" s="973"/>
    </row>
    <row r="84" spans="1:8" s="392" customFormat="1" ht="45" hidden="1" customHeight="1" x14ac:dyDescent="0.2">
      <c r="A84" s="971" t="s">
        <v>230</v>
      </c>
      <c r="B84" s="972" t="s">
        <v>334</v>
      </c>
      <c r="C84" s="972" t="s">
        <v>335</v>
      </c>
      <c r="D84" s="972"/>
      <c r="E84" s="972" t="s">
        <v>165</v>
      </c>
      <c r="F84" s="972" t="s">
        <v>166</v>
      </c>
      <c r="G84" s="972" t="s">
        <v>336</v>
      </c>
      <c r="H84" s="992"/>
    </row>
    <row r="85" spans="1:8" s="392" customFormat="1" ht="45" hidden="1" customHeight="1" x14ac:dyDescent="0.2">
      <c r="A85" s="971" t="s">
        <v>131</v>
      </c>
      <c r="B85" s="972" t="s">
        <v>337</v>
      </c>
      <c r="C85" s="972" t="s">
        <v>338</v>
      </c>
      <c r="D85" s="972" t="s">
        <v>252</v>
      </c>
      <c r="E85" s="972" t="s">
        <v>199</v>
      </c>
      <c r="F85" s="972" t="s">
        <v>248</v>
      </c>
      <c r="G85" s="972"/>
      <c r="H85" s="974"/>
    </row>
    <row r="86" spans="1:8" s="392" customFormat="1" ht="45" hidden="1" customHeight="1" x14ac:dyDescent="0.2">
      <c r="A86" s="971" t="s">
        <v>120</v>
      </c>
      <c r="B86" s="972" t="s">
        <v>339</v>
      </c>
      <c r="C86" s="972" t="s">
        <v>340</v>
      </c>
      <c r="D86" s="972"/>
      <c r="E86" s="972" t="s">
        <v>240</v>
      </c>
      <c r="F86" s="972" t="s">
        <v>297</v>
      </c>
      <c r="G86" s="973" t="s">
        <v>341</v>
      </c>
      <c r="H86" s="973"/>
    </row>
    <row r="87" spans="1:8" s="392" customFormat="1" ht="45" hidden="1" customHeight="1" x14ac:dyDescent="0.2">
      <c r="A87" s="971" t="s">
        <v>262</v>
      </c>
      <c r="B87" s="972" t="s">
        <v>339</v>
      </c>
      <c r="C87" s="972" t="s">
        <v>340</v>
      </c>
      <c r="D87" s="972"/>
      <c r="E87" s="972" t="s">
        <v>342</v>
      </c>
      <c r="F87" s="972" t="s">
        <v>297</v>
      </c>
      <c r="G87" s="973" t="s">
        <v>341</v>
      </c>
      <c r="H87" s="972"/>
    </row>
    <row r="88" spans="1:8" s="392" customFormat="1" ht="45" hidden="1" customHeight="1" x14ac:dyDescent="0.2">
      <c r="A88" s="971" t="s">
        <v>244</v>
      </c>
      <c r="B88" s="972" t="s">
        <v>343</v>
      </c>
      <c r="C88" s="972" t="s">
        <v>344</v>
      </c>
      <c r="D88" s="972" t="s">
        <v>245</v>
      </c>
      <c r="E88" s="972" t="s">
        <v>228</v>
      </c>
      <c r="F88" s="972" t="s">
        <v>248</v>
      </c>
      <c r="G88" s="973" t="s">
        <v>249</v>
      </c>
      <c r="H88" s="975"/>
    </row>
    <row r="89" spans="1:8" s="392" customFormat="1" ht="45" hidden="1" customHeight="1" x14ac:dyDescent="0.2">
      <c r="A89" s="971" t="s">
        <v>124</v>
      </c>
      <c r="B89" s="972" t="s">
        <v>345</v>
      </c>
      <c r="C89" s="972" t="s">
        <v>346</v>
      </c>
      <c r="D89" s="972"/>
      <c r="E89" s="972" t="s">
        <v>317</v>
      </c>
      <c r="F89" s="972" t="s">
        <v>185</v>
      </c>
      <c r="G89" s="973" t="s">
        <v>347</v>
      </c>
      <c r="H89" s="974"/>
    </row>
    <row r="90" spans="1:8" s="392" customFormat="1" ht="45" hidden="1" customHeight="1" x14ac:dyDescent="0.2">
      <c r="A90" s="971" t="s">
        <v>244</v>
      </c>
      <c r="B90" s="972" t="s">
        <v>348</v>
      </c>
      <c r="C90" s="972" t="s">
        <v>349</v>
      </c>
      <c r="D90" s="972"/>
      <c r="E90" s="972" t="s">
        <v>350</v>
      </c>
      <c r="F90" s="972" t="s">
        <v>220</v>
      </c>
      <c r="G90" s="972" t="s">
        <v>351</v>
      </c>
      <c r="H90" s="973"/>
    </row>
    <row r="91" spans="1:8" s="392" customFormat="1" ht="45" hidden="1" customHeight="1" x14ac:dyDescent="0.2">
      <c r="A91" s="994" t="s">
        <v>352</v>
      </c>
      <c r="B91" s="972" t="s">
        <v>353</v>
      </c>
      <c r="C91" s="972" t="s">
        <v>354</v>
      </c>
      <c r="D91" s="972" t="s">
        <v>169</v>
      </c>
      <c r="E91" s="972"/>
      <c r="F91" s="972" t="s">
        <v>355</v>
      </c>
      <c r="G91" s="973" t="s">
        <v>356</v>
      </c>
      <c r="H91" s="974"/>
    </row>
    <row r="92" spans="1:8" s="392" customFormat="1" ht="45" hidden="1" customHeight="1" x14ac:dyDescent="0.2">
      <c r="A92" s="971" t="s">
        <v>125</v>
      </c>
      <c r="B92" s="972" t="s">
        <v>225</v>
      </c>
      <c r="C92" s="972" t="s">
        <v>357</v>
      </c>
      <c r="D92" s="972"/>
      <c r="E92" s="972" t="s">
        <v>171</v>
      </c>
      <c r="F92" s="972" t="s">
        <v>195</v>
      </c>
      <c r="G92" s="972" t="s">
        <v>358</v>
      </c>
      <c r="H92" s="974"/>
    </row>
    <row r="93" spans="1:8" s="392" customFormat="1" ht="45" hidden="1" customHeight="1" x14ac:dyDescent="0.2">
      <c r="A93" s="971" t="s">
        <v>129</v>
      </c>
      <c r="B93" s="972" t="s">
        <v>359</v>
      </c>
      <c r="C93" s="972" t="s">
        <v>360</v>
      </c>
      <c r="D93" s="972"/>
      <c r="E93" s="972" t="s">
        <v>157</v>
      </c>
      <c r="F93" s="972" t="s">
        <v>185</v>
      </c>
      <c r="G93" s="973" t="s">
        <v>361</v>
      </c>
      <c r="H93" s="975"/>
    </row>
    <row r="94" spans="1:8" s="392" customFormat="1" ht="45" hidden="1" customHeight="1" x14ac:dyDescent="0.2">
      <c r="A94" s="971" t="s">
        <v>119</v>
      </c>
      <c r="B94" s="972" t="s">
        <v>362</v>
      </c>
      <c r="C94" s="972" t="s">
        <v>363</v>
      </c>
      <c r="D94" s="972"/>
      <c r="E94" s="972" t="s">
        <v>157</v>
      </c>
      <c r="F94" s="972" t="s">
        <v>364</v>
      </c>
      <c r="G94" s="972" t="s">
        <v>365</v>
      </c>
      <c r="H94" s="972"/>
    </row>
    <row r="95" spans="1:8" s="392" customFormat="1" ht="45" hidden="1" customHeight="1" x14ac:dyDescent="0.2">
      <c r="A95" s="971" t="s">
        <v>129</v>
      </c>
      <c r="B95" s="972" t="s">
        <v>366</v>
      </c>
      <c r="C95" s="972" t="s">
        <v>367</v>
      </c>
      <c r="D95" s="972"/>
      <c r="E95" s="972" t="s">
        <v>171</v>
      </c>
      <c r="F95" s="972" t="s">
        <v>185</v>
      </c>
      <c r="G95" s="973" t="s">
        <v>368</v>
      </c>
      <c r="H95" s="975"/>
    </row>
    <row r="96" spans="1:8" s="392" customFormat="1" ht="45" hidden="1" customHeight="1" x14ac:dyDescent="0.2">
      <c r="A96" s="971" t="s">
        <v>130</v>
      </c>
      <c r="B96" s="972" t="s">
        <v>366</v>
      </c>
      <c r="C96" s="972" t="s">
        <v>367</v>
      </c>
      <c r="D96" s="972"/>
      <c r="E96" s="972" t="s">
        <v>143</v>
      </c>
      <c r="F96" s="972" t="s">
        <v>185</v>
      </c>
      <c r="G96" s="973" t="s">
        <v>368</v>
      </c>
      <c r="H96" s="996"/>
    </row>
    <row r="97" spans="1:8" s="392" customFormat="1" ht="45" hidden="1" customHeight="1" x14ac:dyDescent="0.2">
      <c r="A97" s="971" t="s">
        <v>244</v>
      </c>
      <c r="B97" s="972" t="s">
        <v>369</v>
      </c>
      <c r="C97" s="972" t="s">
        <v>370</v>
      </c>
      <c r="D97" s="972"/>
      <c r="E97" s="972" t="s">
        <v>371</v>
      </c>
      <c r="F97" s="972" t="s">
        <v>220</v>
      </c>
      <c r="G97" s="972" t="s">
        <v>372</v>
      </c>
      <c r="H97" s="972"/>
    </row>
    <row r="98" spans="1:8" s="392" customFormat="1" ht="45" hidden="1" customHeight="1" x14ac:dyDescent="0.2">
      <c r="A98" s="971" t="s">
        <v>244</v>
      </c>
      <c r="B98" s="972" t="s">
        <v>373</v>
      </c>
      <c r="C98" s="972" t="s">
        <v>374</v>
      </c>
      <c r="D98" s="972"/>
      <c r="E98" s="972" t="s">
        <v>199</v>
      </c>
      <c r="F98" s="972" t="s">
        <v>220</v>
      </c>
      <c r="G98" s="972" t="s">
        <v>375</v>
      </c>
      <c r="H98" s="972"/>
    </row>
    <row r="100" spans="1:8" x14ac:dyDescent="0.2">
      <c r="A100" s="1016" t="s">
        <v>376</v>
      </c>
    </row>
  </sheetData>
  <autoFilter ref="A13:H98" xr:uid="{BA772803-AF23-4AC5-8172-99BB41D315D9}">
    <filterColumn colId="1">
      <filters>
        <filter val="SHANGHAI"/>
      </filters>
    </filterColumn>
  </autoFilter>
  <mergeCells count="2">
    <mergeCell ref="B4:F4"/>
    <mergeCell ref="A1:H1"/>
  </mergeCells>
  <hyperlinks>
    <hyperlink ref="A19" location="DOLPHIN!Print_Area" display="DOLPHIN" xr:uid="{828150B7-E826-436C-8763-AD277891DAF6}"/>
    <hyperlink ref="A69" location="SEAGULL!A1" display="SEAGULL" xr:uid="{023C6D9A-9E2C-4F5C-AA96-3EA7EE3F8218}"/>
    <hyperlink ref="B6" location="BURMA!A1" display="BURMA" xr:uid="{6562E0E9-0C36-400C-A829-536CB5CA4566}"/>
    <hyperlink ref="A91" location="'GOLDEN HORN'!A1" display="PERTIWI/GOLDEN HORN" xr:uid="{B21D8B9A-1F00-4AB8-B45B-E57CE0A41A01}"/>
    <hyperlink ref="A64" location="KAGUYA!A1" display="PERTIWI/ KAGUYA" xr:uid="{BAC18593-6AF9-4CB2-8FF6-6779CAF3D062}"/>
    <hyperlink ref="A52" location="KAGUYA!A1" display="PERTIWI/ KAGUYA" xr:uid="{FCF8F41B-D1C6-4741-B840-05D9B8F4D170}"/>
    <hyperlink ref="A71" location="'JADE EAST'!A1" display="JADE EAST**" xr:uid="{10A85854-8222-4DC1-B628-022DEC145967}"/>
    <hyperlink ref="A96" location="'JADE EAST'!A1" display="JADE EAST**" xr:uid="{61BC6AEF-9F14-4467-9900-2E2D60FE194B}"/>
    <hyperlink ref="A94" location="BURMA!Print_Area" display="BURMA" xr:uid="{2A56BB79-6B41-4321-A746-2CFFB609DF68}"/>
    <hyperlink ref="A25" location="BURMA!Print_Area" display="BURMA" xr:uid="{16BC76AF-4367-4CEC-800C-6A272D9AFCD9}"/>
    <hyperlink ref="A29" location="SHAPLA!A1" display="SHAPLA" xr:uid="{1F3DFEA5-9248-459F-8321-BDAA009E1F28}"/>
    <hyperlink ref="A93" location="EMERALD!A1" display="EMERALD" xr:uid="{6AF227C9-1B60-4ADF-B845-DC2A01DE85E2}"/>
    <hyperlink ref="A95" location="EMERALD!A1" display="EMERALD" xr:uid="{607CFA19-9D8B-451A-AAEF-B248813303F8}"/>
    <hyperlink ref="A63" location="'TIGER EAST'!A1" display="TIGER EAST" xr:uid="{D83F887F-E9DD-4365-B9D5-B4ABCF307B4A}"/>
    <hyperlink ref="A77" location="'TIGER EAST'!A1" display="TIGER EAST" xr:uid="{F866D1AE-54CD-4E86-B9B1-4782B36E1D0F}"/>
    <hyperlink ref="A85" location="'TIGER EAST'!A1" display="TIGER EAST" xr:uid="{D1812229-0BBD-480D-8ABE-41A426DE238D}"/>
    <hyperlink ref="A56" location="'TIGER EAST'!A1" display="TIGER EAST" xr:uid="{3CD43AA6-B7BC-4F95-A1B9-C7D1EA3B95D6}"/>
    <hyperlink ref="A51" location="'TIGER EAST'!A1" display="TIGER EAST" xr:uid="{12151207-E0AC-445F-A243-24BF5E41B8FE}"/>
    <hyperlink ref="A49" location="'TIGER EAST'!A1" display="TIGER EAST" xr:uid="{57D10482-34F2-4887-BAA5-4FF7E55A7DDE}"/>
    <hyperlink ref="A36" location="'TIGER EAST'!A1" display="TIGER EAST" xr:uid="{3BC430F9-68A3-4585-B106-2E4AECBC0356}"/>
    <hyperlink ref="A30" location="'TIGER EAST'!A1" display="TIGER EAST" xr:uid="{7D500F41-1367-4246-AAD8-097250A32209}"/>
    <hyperlink ref="A27" location="'TIGER EAST'!A1" display="TIGER EAST" xr:uid="{D825ADC3-A062-457A-8930-79A22C2AC6D6}"/>
    <hyperlink ref="A76" location="SEAHORSE!A1" display="SEAHORSE" xr:uid="{0BB83D3E-2C11-4920-B3F8-2EED5BD14B08}"/>
    <hyperlink ref="A43" location="SEAHORSE!A1" display="SEAHORSE" xr:uid="{544CE354-2CE0-492A-8DEA-97EA12494EEA}"/>
    <hyperlink ref="A84" location="SEAHORSE!A1" display="SEAHORSE" xr:uid="{E5F98D50-EFA0-4591-B82F-E65537E22C69}"/>
    <hyperlink ref="A72" location="SEAHORSE!A1" display="SEAHORSE" xr:uid="{1C9BABB8-2CFC-4EB1-BA23-5010F6446413}"/>
    <hyperlink ref="A62" location="SEAHORSE!A1" display="SEAHORSE" xr:uid="{D784A99E-15E4-408B-B0D4-AE375EEB09C4}"/>
    <hyperlink ref="A48" location="SEAHORSE!A1" display="SEAHORSE" xr:uid="{1C4A77A9-5F59-47FD-B019-18115F62727B}"/>
    <hyperlink ref="A92" location="SEAGULL!A1" display="SEAGULL" xr:uid="{1F34BC83-21E7-4CA3-B149-7BFCF9BC01F3}"/>
    <hyperlink ref="A54" location="SEAGULL!A1" display="SEAGULL" xr:uid="{A0E9E5B3-BE0C-42D4-9F04-C26FF3312A18}"/>
    <hyperlink ref="A41" location="SEAGULL!A1" display="SEAGULL" xr:uid="{75A8D83A-8B35-43F2-B63E-D1782239CCEE}"/>
    <hyperlink ref="A75" location="SEAGULL!A1" display="SEAGULL" xr:uid="{5CCBB335-0337-4126-9683-2F32A7318F6F}"/>
    <hyperlink ref="A47" location="SEAGULL!A1" display="SEAGULL" xr:uid="{A5322315-D6FE-4732-98D8-661B2B2AF80F}"/>
    <hyperlink ref="A87" location="SEAGULL!A1" display="SEAGULL" xr:uid="{A927B3B7-EE6C-4AC6-AE11-3B05D1B7BB75}"/>
    <hyperlink ref="A55" location="SEAGULL!A1" display="SEAGULL" xr:uid="{293EDE71-A234-4154-B792-C96CB833FA09}"/>
    <hyperlink ref="A14" location="SEAGULL!A1" display="SEAGULL" xr:uid="{0CCFFA43-08D0-4F13-B3B9-0B1F1194CD4C}"/>
    <hyperlink ref="A79" location="'LANG CO'!A1" display="LANG CO" xr:uid="{5D670F97-0B51-417E-9DE2-B00E054CC0CC}"/>
    <hyperlink ref="A68" location="'LANG CO'!A1" display="LANG CO" xr:uid="{027E3FBC-D7E2-4016-AF01-4B48CC027D2C}"/>
    <hyperlink ref="A61" location="'LANG CO'!A1" display="LANG CO" xr:uid="{5B65A678-0160-479A-B461-FC091FB9AC26}"/>
    <hyperlink ref="A57" location="'LANG CO'!A1" display="LANG CO" xr:uid="{B33F0CA1-F03C-4F20-B9C6-BE19F9494095}"/>
    <hyperlink ref="A45" location="'LANG CO'!A1" display="LANG CO" xr:uid="{F08ED9FF-B9EF-406B-83C8-657AFAA95F17}"/>
    <hyperlink ref="A34" location="'LANG CO'!A1" display="LANG CO" xr:uid="{80E0579D-57DB-4345-BF92-7643614FE4AF}"/>
    <hyperlink ref="A33" location="'LANG CO'!A1" display="LANG CO" xr:uid="{44016C90-1966-4D4D-A950-676BA26513EA}"/>
    <hyperlink ref="A24" location="'LANG CO'!A1" display="LANG CO" xr:uid="{FC5C5257-C442-463F-855D-2745509F01EA}"/>
    <hyperlink ref="A89" location="PERTIWI!Print_Area" display="PERTIWI" xr:uid="{FC1E013F-0916-4BF6-9E63-E75CB7F4B3E7}"/>
    <hyperlink ref="A65" location="PERTIWI!Print_Area" display="PERTIWI" xr:uid="{195EC711-80A6-4C9A-AA24-F2B5CCB79565}"/>
    <hyperlink ref="A46" location="PERTIWI!Print_Area" display="PERTIWI" xr:uid="{1E524681-09AD-4AFD-AECA-40912FFCE95D}"/>
    <hyperlink ref="A44" location="PERTIWI!Print_Area" display="PERTIWI" xr:uid="{5246C1E1-E2D0-4A71-9218-14AEC44316F1}"/>
    <hyperlink ref="A32" location="PERTIWI!Print_Area" display="PERTIWI" xr:uid="{25A66115-237A-4741-ABCE-373DDB5122FE}"/>
    <hyperlink ref="A26" location="PERTIWI!Print_Area" display="PERTIWI" xr:uid="{005EA6C6-73C2-4AE4-AEA3-A615BD8B90CF}"/>
    <hyperlink ref="A80" location="ORCHID!Print_Area" display="ORCHID" xr:uid="{47C05BC5-7FA7-4C2E-8E5C-AF55E2665191}"/>
    <hyperlink ref="A67" location="ORCHID!Print_Area" display="ORCHID" xr:uid="{F6E57AE8-254D-45AD-A4C5-6AE1D9F1467C}"/>
    <hyperlink ref="A66" location="ORCHID!Print_Area" display="ORCHID" xr:uid="{697C38E1-3F48-449A-A7C1-35385166077D}"/>
    <hyperlink ref="A42" location="ORCHID!Print_Area" display="ORCHID" xr:uid="{F2CC6CF7-7B9B-42B3-8D6B-BD361F96099E}"/>
    <hyperlink ref="A39" location="ORCHID!Print_Area" display="ORCHID" xr:uid="{7E9859E9-AB33-4901-A8C8-3869E8469BA5}"/>
    <hyperlink ref="A35" location="ORCHID!Print_Area" display="ORCHID" xr:uid="{17E6DD87-15DF-43DB-8C02-4AD4A6022BB2}"/>
    <hyperlink ref="A78" location="ORCHID!Print_Area" display="ORCHID" xr:uid="{A64E8FA8-3628-41A1-86BD-E0959E45B32D}"/>
    <hyperlink ref="A58" location="' ORIGAMI'!A1" display="NEW ORIGAMI" xr:uid="{D30ABCEC-7F64-480D-988C-78659A2F1DE6}"/>
    <hyperlink ref="A98" location="' ORIGAMI'!A1" display="NEW ORIGAMI" xr:uid="{C3DA1A73-A45D-446E-8E95-9D6181C8D34B}"/>
    <hyperlink ref="A97" location="' ORIGAMI'!A1" display="NEW ORIGAMI" xr:uid="{AF5190B8-6E6E-409B-A91E-D74480ED00F3}"/>
    <hyperlink ref="A90" location="' ORIGAMI'!A1" display="NEW ORIGAMI" xr:uid="{BB713521-BFDD-4C95-B9DC-AF0882A3A4DA}"/>
    <hyperlink ref="A88" location="' ORIGAMI'!A1" display="NEW ORIGAMI" xr:uid="{E345B7B4-B7BC-40C1-9A6D-04E5C937BB65}"/>
    <hyperlink ref="A82" location="' ORIGAMI'!A1" display="NEW ORIGAMI" xr:uid="{83875D2D-44CE-401E-82B2-928B25D85F95}"/>
    <hyperlink ref="A60" location="' ORIGAMI'!A1" display="NEW ORIGAMI" xr:uid="{4BA1B6DE-7E1B-4ECA-B790-1821D915EFD0}"/>
    <hyperlink ref="A59" location="' ORIGAMI'!A1" display="NEW ORIGAMI" xr:uid="{1EC3078E-C9D7-4C0B-9ADC-2909E29488C2}"/>
    <hyperlink ref="A50" location="' ORIGAMI'!A1" display="NEW ORIGAMI" xr:uid="{635C4353-6E4A-41E3-A864-EEAE54C3ECCA}"/>
    <hyperlink ref="A86" location="DOLPHIN!Print_Area" display="DOLPHIN" xr:uid="{A1DADF6A-118E-4A9A-8DCB-85330D1C45B7}"/>
    <hyperlink ref="A83" location="DOLPHIN!Print_Area" display="DOLPHIN" xr:uid="{D5DD7ED9-A9C7-420F-A7DC-6FF4C48E193D}"/>
    <hyperlink ref="A73" location="DOLPHIN!Print_Area" display="DOLPHIN" xr:uid="{923C3FC0-0F7E-4DBF-8D0F-A4A45454D90A}"/>
    <hyperlink ref="A70" location="DOLPHIN!Print_Area" display="DOLPHIN" xr:uid="{822E24E2-3A0D-41CE-8A3A-1ED6F0166900}"/>
    <hyperlink ref="A38" location="DOLPHIN!Print_Area" display="DOLPHIN" xr:uid="{D07011C6-D470-4EA5-B768-5A278EE36B4C}"/>
    <hyperlink ref="A53" location="DOLPHIN!Print_Area" display="DOLPHIN" xr:uid="{3E417A2F-294A-45F7-BD53-0D4EE882E115}"/>
    <hyperlink ref="A6" location="BENGAL!Print_Area" display="BENGAL" xr:uid="{63BA7C44-30B9-42BD-8463-6D49A188F811}"/>
    <hyperlink ref="E8" location="SHAPLA!Print_Area" display="SEAHORSE" xr:uid="{FDBEBF6E-E317-410C-A71C-37979BEBAE64}"/>
    <hyperlink ref="C6" location="DOLPHIN!Print_Area" display="DOLPHIN" xr:uid="{50777A39-7164-4815-B1F8-224A6AD9D8C4}"/>
    <hyperlink ref="C10" location="'JADE EAST'!A1" display="JADE EAST" xr:uid="{3B55FA1C-2406-46A2-9728-5CAFBCD0C3A5}"/>
    <hyperlink ref="A20:A23" location="DOLPHIN!Print_Area" display="DOLPHIN" xr:uid="{DD3FD10B-98A1-4FCF-90FE-935D8EA98D23}"/>
    <hyperlink ref="A31" location="SEAGULL!A1" display="SEAGULL" xr:uid="{CA0BBF61-8ADD-4061-B5C4-9CF9066957B2}"/>
    <hyperlink ref="A37" location="PERTIWI!Print_Area" display="PERTIWI" xr:uid="{C0186E6B-9D3B-4BBB-A4C4-CCC76706F813}"/>
    <hyperlink ref="A40" location="PERTIWI!Print_Area" display="PERTIWI" xr:uid="{FBFC8FD9-59B5-4EC4-83BE-58C85D5B6100}"/>
    <hyperlink ref="A15:A18" location="SEAGULL!A1" display="SEAGULL" xr:uid="{3D127B40-D704-42B9-8547-5F83D178F1CD}"/>
    <hyperlink ref="A28" location="BENGAL!Print_Area" display="SHAPLA" xr:uid="{113BA502-F21C-4890-8896-3940479F740D}"/>
    <hyperlink ref="D6" location="'LANG CO'!A1" display="LANG CO" xr:uid="{78E491E7-759C-4F95-80F4-E27C8CB9B70A}"/>
    <hyperlink ref="E6" location="ORCHID!A1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A10" location="'SUNRISE '!A1" display="SUNRISE" xr:uid="{26C2904D-38D7-41E1-BFEC-A8A8F65B8B1A}"/>
    <hyperlink ref="B10" location="EMERALD!A1" display="EMERALD" xr:uid="{A6BF3CEA-521F-4FFC-85FA-0763D35EEAC8}"/>
    <hyperlink ref="D10" location="'TIGER EAST'!A1" display="TIGER EAST" xr:uid="{9DE41EEC-1B51-423D-B04D-D9408F12A876}"/>
  </hyperlinks>
  <pageMargins left="0.35433070866141736" right="0.70866141732283472" top="0.74803149606299213" bottom="0.74803149606299213" header="0.31496062992125984" footer="0.31496062992125984"/>
  <pageSetup paperSize="9" scale="33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L148"/>
  <sheetViews>
    <sheetView showGridLines="0" zoomScale="115" zoomScaleNormal="115" zoomScaleSheetLayoutView="85" workbookViewId="0">
      <selection activeCell="G12" sqref="G12"/>
    </sheetView>
  </sheetViews>
  <sheetFormatPr defaultColWidth="9.140625" defaultRowHeight="18" customHeight="1" x14ac:dyDescent="0.2"/>
  <cols>
    <col min="1" max="1" width="34.140625" style="898" bestFit="1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0" width="10.8554687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 x14ac:dyDescent="0.25">
      <c r="A1" s="898"/>
      <c r="B1" s="772"/>
      <c r="C1" s="772"/>
      <c r="D1" s="772"/>
      <c r="E1" s="772"/>
    </row>
    <row r="2" spans="1:12" s="122" customFormat="1" ht="18" customHeight="1" thickBot="1" x14ac:dyDescent="0.25">
      <c r="A2" s="898"/>
      <c r="B2" s="1172" t="s">
        <v>116</v>
      </c>
      <c r="C2" s="1172"/>
      <c r="D2" s="1172"/>
      <c r="E2" s="1172"/>
      <c r="G2" s="1036" t="s">
        <v>377</v>
      </c>
    </row>
    <row r="3" spans="1:12" s="122" customFormat="1" ht="18" customHeight="1" thickBot="1" x14ac:dyDescent="0.25">
      <c r="A3" s="898"/>
      <c r="B3" s="1"/>
      <c r="C3" s="772"/>
      <c r="D3" s="772"/>
      <c r="E3" s="772"/>
      <c r="G3" s="169"/>
    </row>
    <row r="4" spans="1:12" s="122" customFormat="1" ht="30" customHeight="1" thickBot="1" x14ac:dyDescent="0.25">
      <c r="A4" s="898"/>
      <c r="B4" s="1173" t="s">
        <v>127</v>
      </c>
      <c r="C4" s="1174"/>
      <c r="D4" s="1174"/>
      <c r="E4" s="1175"/>
      <c r="F4" s="774"/>
      <c r="G4" s="313"/>
      <c r="H4" s="313"/>
      <c r="I4" s="715"/>
      <c r="J4" s="776"/>
      <c r="K4" s="715"/>
    </row>
    <row r="5" spans="1:12" s="145" customFormat="1" ht="18" customHeight="1" x14ac:dyDescent="0.2">
      <c r="A5" s="898"/>
      <c r="B5" s="148"/>
      <c r="C5" s="148"/>
      <c r="D5" s="773"/>
      <c r="E5" s="773"/>
      <c r="F5" s="766"/>
      <c r="G5" s="406"/>
    </row>
    <row r="6" spans="1:12" s="145" customFormat="1" ht="18" customHeight="1" x14ac:dyDescent="0.2">
      <c r="A6" s="898"/>
      <c r="B6" s="633"/>
      <c r="C6" s="633"/>
      <c r="D6" s="633"/>
      <c r="E6" s="633"/>
      <c r="G6" s="785"/>
      <c r="H6" s="331"/>
      <c r="I6" s="331"/>
    </row>
    <row r="7" spans="1:12" s="147" customFormat="1" ht="20.100000000000001" hidden="1" customHeight="1" x14ac:dyDescent="0.2">
      <c r="A7" s="918"/>
      <c r="B7" s="1057" t="s">
        <v>390</v>
      </c>
      <c r="C7" s="1035" t="s">
        <v>458</v>
      </c>
      <c r="D7" s="1035">
        <v>45502</v>
      </c>
      <c r="E7" s="777">
        <f t="shared" ref="E7" si="0">D7+5</f>
        <v>45507</v>
      </c>
      <c r="F7" s="787"/>
      <c r="G7" s="777"/>
      <c r="H7" s="634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 x14ac:dyDescent="0.2">
      <c r="A8" s="918"/>
      <c r="B8" s="1057"/>
      <c r="C8" s="1035"/>
      <c r="D8" s="1035"/>
      <c r="E8" s="777"/>
      <c r="F8" s="787"/>
      <c r="G8" s="783"/>
      <c r="H8" s="633"/>
      <c r="I8" s="145"/>
      <c r="J8" s="145"/>
      <c r="K8" s="145"/>
      <c r="L8" s="145"/>
    </row>
    <row r="9" spans="1:12" s="147" customFormat="1" ht="20.100000000000001" customHeight="1" x14ac:dyDescent="0.2">
      <c r="A9" s="918"/>
      <c r="B9" s="1158"/>
      <c r="C9" s="783"/>
      <c r="D9" s="783"/>
      <c r="E9" s="783"/>
      <c r="F9" s="787"/>
      <c r="G9" s="783"/>
      <c r="H9" s="633"/>
      <c r="I9" s="145"/>
      <c r="J9" s="145"/>
      <c r="K9" s="145"/>
      <c r="L9" s="145"/>
    </row>
    <row r="10" spans="1:12" s="147" customFormat="1" ht="18.75" customHeight="1" x14ac:dyDescent="0.2">
      <c r="A10" s="898"/>
      <c r="B10" s="782"/>
      <c r="C10" s="770"/>
      <c r="D10" s="771"/>
      <c r="E10" s="783"/>
      <c r="F10" s="787"/>
      <c r="G10" s="436"/>
      <c r="H10" s="436"/>
      <c r="I10" s="771"/>
      <c r="J10" s="145"/>
      <c r="K10" s="145"/>
      <c r="L10" s="145"/>
    </row>
    <row r="11" spans="1:12" s="193" customFormat="1" ht="33" customHeight="1" x14ac:dyDescent="0.2">
      <c r="A11" s="825"/>
      <c r="B11" s="1185" t="s">
        <v>127</v>
      </c>
      <c r="C11" s="1186"/>
      <c r="D11" s="1176" t="s">
        <v>378</v>
      </c>
      <c r="E11" s="1020" t="s">
        <v>175</v>
      </c>
      <c r="F11" s="1030" t="s">
        <v>2628</v>
      </c>
      <c r="G11" s="788"/>
      <c r="H11" s="917"/>
    </row>
    <row r="12" spans="1:12" s="193" customFormat="1" ht="18" customHeight="1" x14ac:dyDescent="0.2">
      <c r="A12" s="825"/>
      <c r="B12" s="1023" t="s">
        <v>380</v>
      </c>
      <c r="C12" s="1023" t="s">
        <v>381</v>
      </c>
      <c r="D12" s="1177"/>
      <c r="E12" s="1019" t="s">
        <v>143</v>
      </c>
      <c r="F12" s="1059" t="s">
        <v>268</v>
      </c>
      <c r="G12" s="788"/>
      <c r="H12" s="1135" t="s">
        <v>382</v>
      </c>
      <c r="I12" s="1135" t="s">
        <v>383</v>
      </c>
    </row>
    <row r="13" spans="1:12" s="193" customFormat="1" ht="20.100000000000001" hidden="1" customHeight="1" x14ac:dyDescent="0.2">
      <c r="A13" s="825" t="s">
        <v>521</v>
      </c>
      <c r="B13" s="1035" t="s">
        <v>390</v>
      </c>
      <c r="C13" s="1035" t="s">
        <v>2629</v>
      </c>
      <c r="D13" s="1035">
        <v>45506</v>
      </c>
      <c r="E13" s="822">
        <f t="shared" ref="E13:E19" si="2">D13+7</f>
        <v>45513</v>
      </c>
      <c r="F13" s="822">
        <f t="shared" ref="F13:F19" si="3">D13+13</f>
        <v>45519</v>
      </c>
      <c r="H13" s="777">
        <v>45504</v>
      </c>
      <c r="I13" s="634">
        <f t="shared" ref="I13:I16" si="4">WEEKNUM(H13)</f>
        <v>31</v>
      </c>
    </row>
    <row r="14" spans="1:12" s="193" customFormat="1" ht="20.100000000000001" hidden="1" customHeight="1" x14ac:dyDescent="0.2">
      <c r="A14" s="825" t="s">
        <v>385</v>
      </c>
      <c r="B14" s="1114" t="s">
        <v>388</v>
      </c>
      <c r="C14" s="1035" t="s">
        <v>2630</v>
      </c>
      <c r="D14" s="820">
        <v>45511</v>
      </c>
      <c r="E14" s="886">
        <f t="shared" si="2"/>
        <v>45518</v>
      </c>
      <c r="F14" s="886">
        <f t="shared" si="3"/>
        <v>45524</v>
      </c>
      <c r="H14" s="777">
        <f t="shared" ref="H14:H30" si="5">H13+7</f>
        <v>45511</v>
      </c>
      <c r="I14" s="634">
        <f t="shared" si="4"/>
        <v>32</v>
      </c>
    </row>
    <row r="15" spans="1:12" s="193" customFormat="1" ht="20.100000000000001" hidden="1" customHeight="1" x14ac:dyDescent="0.2">
      <c r="A15" s="825" t="s">
        <v>2631</v>
      </c>
      <c r="B15" s="1114" t="s">
        <v>388</v>
      </c>
      <c r="C15" s="1035" t="s">
        <v>2632</v>
      </c>
      <c r="D15" s="820">
        <v>45511</v>
      </c>
      <c r="E15" s="886">
        <f t="shared" ref="E15" si="6">D15+7</f>
        <v>45518</v>
      </c>
      <c r="F15" s="886">
        <f t="shared" ref="F15" si="7">D15+13</f>
        <v>45524</v>
      </c>
      <c r="H15" s="777">
        <f t="shared" si="5"/>
        <v>45518</v>
      </c>
      <c r="I15" s="634">
        <f t="shared" si="4"/>
        <v>33</v>
      </c>
    </row>
    <row r="16" spans="1:12" s="193" customFormat="1" ht="20.100000000000001" hidden="1" customHeight="1" x14ac:dyDescent="0.2">
      <c r="A16" s="825" t="s">
        <v>2633</v>
      </c>
      <c r="B16" s="1114" t="s">
        <v>388</v>
      </c>
      <c r="C16" s="1035" t="s">
        <v>2634</v>
      </c>
      <c r="D16" s="820">
        <v>45526</v>
      </c>
      <c r="E16" s="886">
        <f t="shared" si="2"/>
        <v>45533</v>
      </c>
      <c r="F16" s="886">
        <f t="shared" si="3"/>
        <v>45539</v>
      </c>
      <c r="H16" s="777">
        <f t="shared" si="5"/>
        <v>45525</v>
      </c>
      <c r="I16" s="634">
        <f t="shared" si="4"/>
        <v>34</v>
      </c>
    </row>
    <row r="17" spans="1:12" s="193" customFormat="1" ht="20.100000000000001" hidden="1" customHeight="1" x14ac:dyDescent="0.2">
      <c r="A17" s="825" t="s">
        <v>2635</v>
      </c>
      <c r="B17" s="1114" t="s">
        <v>388</v>
      </c>
      <c r="C17" s="1035" t="s">
        <v>2636</v>
      </c>
      <c r="D17" s="820">
        <v>45531</v>
      </c>
      <c r="E17" s="886">
        <f t="shared" si="2"/>
        <v>45538</v>
      </c>
      <c r="F17" s="886">
        <f t="shared" si="3"/>
        <v>45544</v>
      </c>
      <c r="G17" s="331"/>
      <c r="H17" s="777">
        <f t="shared" si="5"/>
        <v>45532</v>
      </c>
      <c r="I17" s="634">
        <f>WEEKNUM(H17)</f>
        <v>35</v>
      </c>
    </row>
    <row r="18" spans="1:12" s="193" customFormat="1" ht="20.100000000000001" hidden="1" customHeight="1" x14ac:dyDescent="0.2">
      <c r="A18" s="825" t="s">
        <v>2637</v>
      </c>
      <c r="B18" s="1035" t="s">
        <v>523</v>
      </c>
      <c r="C18" s="1035" t="s">
        <v>2638</v>
      </c>
      <c r="D18" s="1035">
        <v>45538</v>
      </c>
      <c r="E18" s="822">
        <f t="shared" ref="E18" si="8">D18+7</f>
        <v>45545</v>
      </c>
      <c r="F18" s="822">
        <f t="shared" ref="F18" si="9">D18+13</f>
        <v>45551</v>
      </c>
      <c r="H18" s="777">
        <f t="shared" si="5"/>
        <v>45539</v>
      </c>
      <c r="I18" s="634">
        <f t="shared" ref="I18:I19" si="10">WEEKNUM(H18)</f>
        <v>36</v>
      </c>
    </row>
    <row r="19" spans="1:12" s="193" customFormat="1" ht="20.100000000000001" hidden="1" customHeight="1" x14ac:dyDescent="0.2">
      <c r="A19" s="825" t="s">
        <v>521</v>
      </c>
      <c r="B19" s="1114" t="s">
        <v>388</v>
      </c>
      <c r="C19" s="1035" t="s">
        <v>2639</v>
      </c>
      <c r="D19" s="820">
        <v>45545</v>
      </c>
      <c r="E19" s="886">
        <f t="shared" si="2"/>
        <v>45552</v>
      </c>
      <c r="F19" s="886">
        <f t="shared" si="3"/>
        <v>45558</v>
      </c>
      <c r="H19" s="777">
        <f t="shared" si="5"/>
        <v>45546</v>
      </c>
      <c r="I19" s="634">
        <f t="shared" si="10"/>
        <v>37</v>
      </c>
    </row>
    <row r="20" spans="1:12" s="193" customFormat="1" ht="20.100000000000001" hidden="1" customHeight="1" x14ac:dyDescent="0.2">
      <c r="A20" s="825" t="s">
        <v>2635</v>
      </c>
      <c r="B20" s="1035" t="s">
        <v>390</v>
      </c>
      <c r="C20" s="1035" t="s">
        <v>2640</v>
      </c>
      <c r="D20" s="1035">
        <v>45556</v>
      </c>
      <c r="E20" s="822">
        <f t="shared" ref="E20:E22" si="11">D20+7</f>
        <v>45563</v>
      </c>
      <c r="F20" s="822">
        <f t="shared" ref="F20:F22" si="12">D20+13</f>
        <v>45569</v>
      </c>
      <c r="H20" s="777">
        <f t="shared" si="5"/>
        <v>45553</v>
      </c>
      <c r="I20" s="634">
        <f>WEEKNUM(H20)</f>
        <v>38</v>
      </c>
    </row>
    <row r="21" spans="1:12" s="193" customFormat="1" ht="20.100000000000001" hidden="1" customHeight="1" x14ac:dyDescent="0.2">
      <c r="A21" s="825" t="s">
        <v>390</v>
      </c>
      <c r="B21" s="1035" t="s">
        <v>523</v>
      </c>
      <c r="C21" s="1035" t="s">
        <v>2641</v>
      </c>
      <c r="D21" s="1035">
        <v>45559</v>
      </c>
      <c r="E21" s="822">
        <f t="shared" si="11"/>
        <v>45566</v>
      </c>
      <c r="F21" s="916" t="s">
        <v>494</v>
      </c>
      <c r="H21" s="777">
        <f t="shared" si="5"/>
        <v>45560</v>
      </c>
      <c r="I21" s="634">
        <f t="shared" ref="I21:I22" si="13">WEEKNUM(H21)</f>
        <v>39</v>
      </c>
    </row>
    <row r="22" spans="1:12" s="193" customFormat="1" ht="20.100000000000001" hidden="1" customHeight="1" x14ac:dyDescent="0.2">
      <c r="A22" s="825"/>
      <c r="B22" s="1114" t="s">
        <v>388</v>
      </c>
      <c r="C22" s="1035" t="s">
        <v>2642</v>
      </c>
      <c r="D22" s="820">
        <v>45565</v>
      </c>
      <c r="E22" s="886">
        <f t="shared" si="11"/>
        <v>45572</v>
      </c>
      <c r="F22" s="886">
        <f t="shared" si="12"/>
        <v>45578</v>
      </c>
      <c r="H22" s="777">
        <f t="shared" si="5"/>
        <v>45567</v>
      </c>
      <c r="I22" s="634">
        <f t="shared" si="13"/>
        <v>40</v>
      </c>
    </row>
    <row r="23" spans="1:12" s="193" customFormat="1" ht="20.100000000000001" hidden="1" customHeight="1" x14ac:dyDescent="0.2">
      <c r="A23" s="825" t="s">
        <v>390</v>
      </c>
      <c r="B23" s="1035" t="s">
        <v>523</v>
      </c>
      <c r="C23" s="1035" t="s">
        <v>2643</v>
      </c>
      <c r="D23" s="1035">
        <v>45575</v>
      </c>
      <c r="E23" s="822">
        <f t="shared" ref="E23:E25" si="14">D23+7</f>
        <v>45582</v>
      </c>
      <c r="F23" s="822">
        <f t="shared" ref="F23:F25" si="15">D23+13</f>
        <v>45588</v>
      </c>
      <c r="H23" s="777">
        <f t="shared" si="5"/>
        <v>45574</v>
      </c>
      <c r="I23" s="634">
        <f>WEEKNUM(H23)</f>
        <v>41</v>
      </c>
    </row>
    <row r="24" spans="1:12" s="193" customFormat="1" ht="20.100000000000001" customHeight="1" x14ac:dyDescent="0.2">
      <c r="A24" s="825" t="s">
        <v>4383</v>
      </c>
      <c r="B24" s="1114" t="s">
        <v>388</v>
      </c>
      <c r="C24" s="1035" t="s">
        <v>2644</v>
      </c>
      <c r="D24" s="820"/>
      <c r="E24" s="886"/>
      <c r="F24" s="886"/>
      <c r="H24" s="777">
        <f t="shared" si="5"/>
        <v>45581</v>
      </c>
      <c r="I24" s="634">
        <f t="shared" ref="I24:I25" si="16">WEEKNUM(H24)</f>
        <v>42</v>
      </c>
    </row>
    <row r="25" spans="1:12" s="193" customFormat="1" ht="20.100000000000001" customHeight="1" x14ac:dyDescent="0.2">
      <c r="A25" s="825" t="s">
        <v>523</v>
      </c>
      <c r="B25" s="1035" t="s">
        <v>400</v>
      </c>
      <c r="C25" s="1035" t="s">
        <v>2645</v>
      </c>
      <c r="D25" s="1035">
        <v>45591</v>
      </c>
      <c r="E25" s="822">
        <f t="shared" si="14"/>
        <v>45598</v>
      </c>
      <c r="F25" s="822">
        <f t="shared" si="15"/>
        <v>45604</v>
      </c>
      <c r="H25" s="777">
        <f t="shared" si="5"/>
        <v>45588</v>
      </c>
      <c r="I25" s="634">
        <f t="shared" si="16"/>
        <v>43</v>
      </c>
    </row>
    <row r="26" spans="1:12" s="193" customFormat="1" ht="20.100000000000001" customHeight="1" x14ac:dyDescent="0.2">
      <c r="A26" s="825" t="s">
        <v>390</v>
      </c>
      <c r="B26" s="1035" t="s">
        <v>523</v>
      </c>
      <c r="C26" s="1035" t="s">
        <v>4384</v>
      </c>
      <c r="D26" s="1035">
        <v>45596</v>
      </c>
      <c r="E26" s="822">
        <f t="shared" ref="E26:E28" si="17">D26+7</f>
        <v>45603</v>
      </c>
      <c r="F26" s="822">
        <f t="shared" ref="F26:F28" si="18">D26+13</f>
        <v>45609</v>
      </c>
      <c r="H26" s="777">
        <f t="shared" si="5"/>
        <v>45595</v>
      </c>
      <c r="I26" s="634">
        <f>WEEKNUM(H26)</f>
        <v>44</v>
      </c>
    </row>
    <row r="27" spans="1:12" s="193" customFormat="1" ht="20.100000000000001" customHeight="1" x14ac:dyDescent="0.2">
      <c r="A27" s="825"/>
      <c r="B27" s="1091" t="s">
        <v>2646</v>
      </c>
      <c r="C27" s="1035" t="s">
        <v>2647</v>
      </c>
      <c r="D27" s="1035">
        <v>45605</v>
      </c>
      <c r="E27" s="822">
        <f t="shared" si="17"/>
        <v>45612</v>
      </c>
      <c r="F27" s="822">
        <f t="shared" si="18"/>
        <v>45618</v>
      </c>
      <c r="H27" s="777">
        <f t="shared" si="5"/>
        <v>45602</v>
      </c>
      <c r="I27" s="634">
        <f t="shared" ref="I27:I28" si="19">WEEKNUM(H27)</f>
        <v>45</v>
      </c>
    </row>
    <row r="28" spans="1:12" s="193" customFormat="1" ht="20.100000000000001" customHeight="1" x14ac:dyDescent="0.2">
      <c r="A28" s="825" t="s">
        <v>2648</v>
      </c>
      <c r="B28" s="1091" t="s">
        <v>1503</v>
      </c>
      <c r="C28" s="1035" t="s">
        <v>2649</v>
      </c>
      <c r="D28" s="1035">
        <v>45607</v>
      </c>
      <c r="E28" s="822">
        <f t="shared" si="17"/>
        <v>45614</v>
      </c>
      <c r="F28" s="822">
        <f t="shared" si="18"/>
        <v>45620</v>
      </c>
      <c r="H28" s="777">
        <f t="shared" si="5"/>
        <v>45609</v>
      </c>
      <c r="I28" s="634">
        <f t="shared" si="19"/>
        <v>46</v>
      </c>
    </row>
    <row r="29" spans="1:12" s="193" customFormat="1" ht="20.100000000000001" customHeight="1" x14ac:dyDescent="0.2">
      <c r="A29" s="825" t="s">
        <v>523</v>
      </c>
      <c r="B29" s="1035" t="s">
        <v>400</v>
      </c>
      <c r="C29" s="1035" t="s">
        <v>2650</v>
      </c>
      <c r="D29" s="1035">
        <v>45617</v>
      </c>
      <c r="E29" s="822">
        <f t="shared" ref="E29:E30" si="20">D29+7</f>
        <v>45624</v>
      </c>
      <c r="F29" s="822">
        <f t="shared" ref="F29:F30" si="21">D29+13</f>
        <v>45630</v>
      </c>
      <c r="H29" s="777">
        <f t="shared" si="5"/>
        <v>45616</v>
      </c>
      <c r="I29" s="634">
        <f>WEEKNUM(H29)</f>
        <v>47</v>
      </c>
    </row>
    <row r="30" spans="1:12" s="193" customFormat="1" ht="20.100000000000001" customHeight="1" x14ac:dyDescent="0.2">
      <c r="A30" s="825" t="s">
        <v>390</v>
      </c>
      <c r="B30" s="1035" t="s">
        <v>523</v>
      </c>
      <c r="C30" s="1035" t="s">
        <v>2651</v>
      </c>
      <c r="D30" s="1035">
        <v>45622</v>
      </c>
      <c r="E30" s="822">
        <f t="shared" si="20"/>
        <v>45629</v>
      </c>
      <c r="F30" s="822">
        <f t="shared" si="21"/>
        <v>45635</v>
      </c>
      <c r="H30" s="777">
        <f t="shared" si="5"/>
        <v>45623</v>
      </c>
      <c r="I30" s="634">
        <f t="shared" ref="I30" si="22">WEEKNUM(H30)</f>
        <v>48</v>
      </c>
    </row>
    <row r="31" spans="1:12" s="147" customFormat="1" ht="18.75" customHeight="1" x14ac:dyDescent="0.2">
      <c r="A31" s="898"/>
      <c r="B31" s="782"/>
      <c r="C31" s="770"/>
      <c r="D31" s="771"/>
      <c r="E31" s="783"/>
      <c r="F31" s="787"/>
      <c r="G31" s="436"/>
      <c r="H31" s="436"/>
      <c r="I31" s="771"/>
      <c r="J31" s="145"/>
      <c r="K31" s="145"/>
      <c r="L31" s="145"/>
    </row>
    <row r="32" spans="1:12" s="147" customFormat="1" ht="18.75" customHeight="1" x14ac:dyDescent="0.2">
      <c r="A32" s="898"/>
      <c r="B32" s="782"/>
      <c r="C32" s="770"/>
      <c r="D32" s="771"/>
      <c r="E32" s="783"/>
      <c r="F32" s="787"/>
      <c r="G32" s="436"/>
      <c r="H32" s="436"/>
      <c r="I32" s="771"/>
      <c r="J32" s="145"/>
      <c r="K32" s="145"/>
      <c r="L32" s="145"/>
    </row>
    <row r="33" spans="1:12" s="147" customFormat="1" ht="18.75" customHeight="1" thickBot="1" x14ac:dyDescent="0.25">
      <c r="A33" s="898"/>
      <c r="B33" s="782"/>
      <c r="C33" s="770"/>
      <c r="D33" s="771"/>
      <c r="E33" s="783"/>
      <c r="F33" s="787"/>
      <c r="G33" s="436"/>
      <c r="H33" s="436"/>
      <c r="I33" s="771"/>
      <c r="J33" s="145"/>
      <c r="K33" s="145"/>
      <c r="L33" s="145"/>
    </row>
    <row r="34" spans="1:12" s="147" customFormat="1" ht="18.75" customHeight="1" x14ac:dyDescent="0.2">
      <c r="A34" s="898"/>
      <c r="B34" s="790"/>
      <c r="C34" s="791"/>
      <c r="D34" s="792"/>
      <c r="E34" s="793"/>
      <c r="F34" s="794"/>
      <c r="G34" s="795"/>
      <c r="H34" s="796"/>
      <c r="I34" s="771"/>
      <c r="J34" s="145"/>
      <c r="K34" s="145"/>
      <c r="L34" s="145"/>
    </row>
    <row r="35" spans="1:12" s="147" customFormat="1" ht="18.75" customHeight="1" x14ac:dyDescent="0.2">
      <c r="A35" s="898"/>
      <c r="B35" s="797" t="s">
        <v>535</v>
      </c>
      <c r="C35" s="145"/>
      <c r="D35" s="147" t="s">
        <v>536</v>
      </c>
      <c r="G35" s="147" t="s">
        <v>537</v>
      </c>
      <c r="H35" s="798"/>
      <c r="J35" s="145"/>
      <c r="K35" s="145"/>
      <c r="L35" s="145"/>
    </row>
    <row r="36" spans="1:12" s="147" customFormat="1" ht="18.75" customHeight="1" x14ac:dyDescent="0.2">
      <c r="A36" s="898"/>
      <c r="B36" s="799" t="s">
        <v>538</v>
      </c>
      <c r="C36" s="800" t="s">
        <v>539</v>
      </c>
      <c r="D36" s="133" t="s">
        <v>540</v>
      </c>
      <c r="F36" s="800" t="s">
        <v>541</v>
      </c>
      <c r="G36" s="145" t="s">
        <v>542</v>
      </c>
      <c r="H36" s="801" t="s">
        <v>543</v>
      </c>
      <c r="J36" s="145"/>
      <c r="K36" s="145"/>
      <c r="L36" s="145"/>
    </row>
    <row r="37" spans="1:12" s="147" customFormat="1" ht="18.75" customHeight="1" x14ac:dyDescent="0.2">
      <c r="A37" s="898"/>
      <c r="B37" s="799" t="s">
        <v>544</v>
      </c>
      <c r="C37" s="800" t="s">
        <v>545</v>
      </c>
      <c r="D37" s="133" t="s">
        <v>546</v>
      </c>
      <c r="E37" s="148" t="s">
        <v>547</v>
      </c>
      <c r="F37" s="804" t="s">
        <v>548</v>
      </c>
      <c r="G37" s="145" t="s">
        <v>549</v>
      </c>
      <c r="H37" s="801" t="s">
        <v>550</v>
      </c>
      <c r="J37" s="145"/>
      <c r="K37" s="145"/>
      <c r="L37" s="145"/>
    </row>
    <row r="38" spans="1:12" s="147" customFormat="1" ht="18.75" customHeight="1" x14ac:dyDescent="0.2">
      <c r="A38" s="898"/>
      <c r="B38" s="802" t="s">
        <v>551</v>
      </c>
      <c r="C38" s="803" t="s">
        <v>552</v>
      </c>
      <c r="D38" s="133" t="s">
        <v>553</v>
      </c>
      <c r="E38" s="148" t="s">
        <v>554</v>
      </c>
      <c r="F38" s="804" t="s">
        <v>555</v>
      </c>
      <c r="G38" s="603" t="s">
        <v>556</v>
      </c>
      <c r="H38" s="805" t="s">
        <v>557</v>
      </c>
      <c r="J38" s="145"/>
      <c r="K38" s="145"/>
      <c r="L38" s="145"/>
    </row>
    <row r="39" spans="1:12" s="147" customFormat="1" ht="18.75" customHeight="1" x14ac:dyDescent="0.2">
      <c r="A39" s="898"/>
      <c r="B39" s="802" t="s">
        <v>558</v>
      </c>
      <c r="C39" s="803" t="s">
        <v>559</v>
      </c>
      <c r="D39" s="133" t="s">
        <v>560</v>
      </c>
      <c r="E39" s="148" t="s">
        <v>561</v>
      </c>
      <c r="F39" s="804" t="s">
        <v>562</v>
      </c>
      <c r="G39" s="603" t="s">
        <v>563</v>
      </c>
      <c r="H39" s="805" t="s">
        <v>564</v>
      </c>
      <c r="J39" s="145"/>
      <c r="K39" s="145"/>
      <c r="L39" s="145"/>
    </row>
    <row r="40" spans="1:12" s="147" customFormat="1" ht="18.75" customHeight="1" x14ac:dyDescent="0.2">
      <c r="A40" s="898"/>
      <c r="B40" s="802" t="s">
        <v>565</v>
      </c>
      <c r="C40" s="803" t="s">
        <v>566</v>
      </c>
      <c r="D40" s="133" t="s">
        <v>567</v>
      </c>
      <c r="E40" s="148" t="s">
        <v>568</v>
      </c>
      <c r="F40" s="804" t="s">
        <v>569</v>
      </c>
      <c r="G40" s="603" t="s">
        <v>570</v>
      </c>
      <c r="H40" s="805" t="s">
        <v>571</v>
      </c>
      <c r="J40" s="145"/>
      <c r="K40" s="145"/>
      <c r="L40" s="145"/>
    </row>
    <row r="41" spans="1:12" s="147" customFormat="1" ht="18.75" customHeight="1" x14ac:dyDescent="0.2">
      <c r="A41" s="898"/>
      <c r="B41" s="802" t="s">
        <v>572</v>
      </c>
      <c r="C41" s="803" t="s">
        <v>573</v>
      </c>
      <c r="D41" s="133" t="s">
        <v>574</v>
      </c>
      <c r="E41" s="148" t="s">
        <v>575</v>
      </c>
      <c r="F41" s="804" t="s">
        <v>576</v>
      </c>
      <c r="G41" s="603" t="s">
        <v>577</v>
      </c>
      <c r="H41" s="805" t="s">
        <v>578</v>
      </c>
      <c r="J41" s="145"/>
      <c r="K41" s="145"/>
      <c r="L41" s="145"/>
    </row>
    <row r="42" spans="1:12" s="147" customFormat="1" ht="18.75" customHeight="1" x14ac:dyDescent="0.2">
      <c r="A42" s="898"/>
      <c r="B42" s="802" t="s">
        <v>579</v>
      </c>
      <c r="C42" s="803" t="s">
        <v>580</v>
      </c>
      <c r="D42" s="133" t="s">
        <v>581</v>
      </c>
      <c r="E42" s="148" t="s">
        <v>582</v>
      </c>
      <c r="F42" s="758" t="s">
        <v>583</v>
      </c>
      <c r="G42" s="603" t="s">
        <v>584</v>
      </c>
      <c r="H42" s="806" t="s">
        <v>585</v>
      </c>
      <c r="J42" s="145"/>
      <c r="K42" s="145"/>
      <c r="L42" s="145"/>
    </row>
    <row r="43" spans="1:12" s="147" customFormat="1" ht="18.75" customHeight="1" x14ac:dyDescent="0.2">
      <c r="A43" s="898"/>
      <c r="B43" s="802" t="s">
        <v>586</v>
      </c>
      <c r="C43" s="803" t="s">
        <v>587</v>
      </c>
      <c r="D43" s="133"/>
      <c r="E43" s="145"/>
      <c r="F43" s="603"/>
      <c r="H43" s="807"/>
      <c r="J43" s="145"/>
      <c r="K43" s="145"/>
      <c r="L43" s="145"/>
    </row>
    <row r="44" spans="1:12" s="147" customFormat="1" ht="18.75" customHeight="1" thickBot="1" x14ac:dyDescent="0.25">
      <c r="A44" s="898"/>
      <c r="B44" s="808"/>
      <c r="C44" s="809"/>
      <c r="D44" s="809"/>
      <c r="E44" s="810"/>
      <c r="F44" s="810"/>
      <c r="G44" s="810"/>
      <c r="H44" s="811"/>
      <c r="I44" s="145"/>
      <c r="J44" s="145"/>
      <c r="K44" s="145"/>
      <c r="L44" s="145"/>
    </row>
    <row r="45" spans="1:12" s="147" customFormat="1" ht="18.75" customHeight="1" x14ac:dyDescent="0.2">
      <c r="A45" s="898"/>
      <c r="B45" s="11"/>
      <c r="C45" s="11"/>
      <c r="D45" s="11"/>
      <c r="E45" s="145"/>
      <c r="F45" s="145"/>
      <c r="G45" s="145"/>
      <c r="H45" s="11"/>
      <c r="I45" s="145"/>
      <c r="J45" s="145"/>
      <c r="K45" s="145"/>
      <c r="L45" s="145"/>
    </row>
    <row r="46" spans="1:12" s="147" customFormat="1" ht="18.75" customHeight="1" x14ac:dyDescent="0.2">
      <c r="A46" s="898"/>
      <c r="B46" s="11"/>
      <c r="C46" s="11"/>
      <c r="D46" s="11"/>
      <c r="E46" s="11"/>
      <c r="F46" s="11"/>
      <c r="G46" s="11"/>
      <c r="H46" s="11"/>
      <c r="I46" s="11"/>
      <c r="J46" s="11"/>
      <c r="K46" s="331"/>
      <c r="L46" s="145"/>
    </row>
    <row r="47" spans="1:12" s="147" customFormat="1" ht="18.75" customHeight="1" x14ac:dyDescent="0.2">
      <c r="A47" s="898"/>
      <c r="B47" s="11"/>
      <c r="C47" s="11"/>
      <c r="D47" s="11"/>
      <c r="E47" s="11"/>
      <c r="F47" s="11"/>
      <c r="G47" s="11"/>
      <c r="H47" s="11"/>
      <c r="I47" s="11"/>
      <c r="J47" s="11"/>
      <c r="K47" s="331"/>
      <c r="L47" s="145"/>
    </row>
    <row r="48" spans="1:12" s="147" customFormat="1" ht="18.75" customHeight="1" x14ac:dyDescent="0.2">
      <c r="A48" s="898"/>
      <c r="B48" s="782"/>
      <c r="C48" s="770"/>
      <c r="D48" s="771"/>
      <c r="E48" s="783"/>
      <c r="F48" s="448"/>
      <c r="G48" s="469"/>
      <c r="H48" s="469"/>
      <c r="I48" s="162"/>
      <c r="J48" s="145"/>
      <c r="K48" s="145"/>
      <c r="L48" s="145"/>
    </row>
    <row r="49" spans="1:12" s="147" customFormat="1" ht="18.75" customHeight="1" x14ac:dyDescent="0.2">
      <c r="A49" s="898"/>
      <c r="B49" s="782"/>
      <c r="C49" s="770"/>
      <c r="D49" s="771"/>
      <c r="E49" s="783"/>
      <c r="F49" s="448"/>
      <c r="G49" s="469"/>
      <c r="H49" s="469"/>
      <c r="I49" s="162"/>
      <c r="J49" s="145"/>
      <c r="K49" s="145"/>
      <c r="L49" s="145"/>
    </row>
    <row r="50" spans="1:12" s="147" customFormat="1" ht="18.75" customHeight="1" x14ac:dyDescent="0.2">
      <c r="A50" s="898"/>
      <c r="B50" s="782"/>
      <c r="C50" s="770"/>
      <c r="D50" s="771"/>
      <c r="E50" s="783"/>
      <c r="F50" s="448"/>
      <c r="G50" s="469"/>
      <c r="H50" s="469"/>
      <c r="I50" s="162"/>
      <c r="J50" s="145"/>
      <c r="K50" s="145"/>
      <c r="L50" s="145"/>
    </row>
    <row r="51" spans="1:12" s="147" customFormat="1" ht="18.75" customHeight="1" x14ac:dyDescent="0.2">
      <c r="A51" s="898"/>
      <c r="B51" s="782"/>
      <c r="C51" s="770"/>
      <c r="D51" s="771"/>
      <c r="E51" s="783"/>
      <c r="F51" s="448"/>
      <c r="G51" s="469"/>
      <c r="H51" s="469"/>
      <c r="I51" s="162"/>
      <c r="J51" s="145"/>
      <c r="K51" s="145"/>
      <c r="L51" s="145"/>
    </row>
    <row r="52" spans="1:12" s="147" customFormat="1" ht="18.75" customHeight="1" x14ac:dyDescent="0.2">
      <c r="A52" s="898"/>
      <c r="B52" s="782"/>
      <c r="C52" s="770"/>
      <c r="D52" s="771"/>
      <c r="E52" s="783"/>
      <c r="F52" s="448"/>
      <c r="G52" s="469"/>
      <c r="H52" s="469"/>
      <c r="I52" s="162"/>
      <c r="J52" s="145"/>
      <c r="K52" s="145"/>
      <c r="L52" s="145"/>
    </row>
    <row r="53" spans="1:12" s="147" customFormat="1" ht="18.75" customHeight="1" x14ac:dyDescent="0.2">
      <c r="A53" s="898"/>
      <c r="B53" s="782"/>
      <c r="C53" s="770"/>
      <c r="D53" s="771"/>
      <c r="E53" s="783"/>
      <c r="F53" s="448"/>
      <c r="G53" s="469"/>
      <c r="H53" s="469"/>
      <c r="I53" s="162"/>
      <c r="J53" s="145"/>
      <c r="K53" s="145"/>
      <c r="L53" s="145"/>
    </row>
    <row r="54" spans="1:12" s="147" customFormat="1" ht="18.75" customHeight="1" x14ac:dyDescent="0.2">
      <c r="A54" s="898"/>
      <c r="B54" s="782"/>
      <c r="C54" s="770"/>
      <c r="D54" s="771"/>
      <c r="E54" s="783"/>
      <c r="F54" s="448"/>
      <c r="G54" s="469"/>
      <c r="H54" s="469"/>
      <c r="I54" s="162"/>
      <c r="J54" s="145"/>
      <c r="K54" s="145"/>
      <c r="L54" s="145"/>
    </row>
    <row r="55" spans="1:12" s="147" customFormat="1" ht="18.75" customHeight="1" x14ac:dyDescent="0.2">
      <c r="A55" s="898"/>
      <c r="B55" s="782"/>
      <c r="C55" s="770"/>
      <c r="D55" s="771"/>
      <c r="E55" s="783"/>
      <c r="F55" s="448"/>
      <c r="G55" s="469"/>
      <c r="H55" s="469"/>
      <c r="I55" s="162"/>
      <c r="J55" s="145"/>
      <c r="K55" s="145"/>
      <c r="L55" s="145"/>
    </row>
    <row r="56" spans="1:12" s="147" customFormat="1" ht="18.75" customHeight="1" x14ac:dyDescent="0.2">
      <c r="A56" s="898"/>
      <c r="B56" s="782"/>
      <c r="C56" s="770"/>
      <c r="D56" s="771"/>
      <c r="E56" s="783"/>
      <c r="F56" s="448"/>
      <c r="G56" s="469"/>
      <c r="H56" s="469"/>
      <c r="I56" s="162"/>
      <c r="J56" s="145"/>
      <c r="K56" s="145"/>
      <c r="L56" s="145"/>
    </row>
    <row r="57" spans="1:12" s="147" customFormat="1" ht="18.75" customHeight="1" x14ac:dyDescent="0.2">
      <c r="A57" s="898"/>
      <c r="B57" s="782"/>
      <c r="C57" s="770"/>
      <c r="D57" s="771"/>
      <c r="E57" s="783"/>
      <c r="F57" s="448"/>
      <c r="G57" s="469"/>
      <c r="H57" s="469"/>
      <c r="I57" s="162"/>
      <c r="J57" s="145"/>
      <c r="K57" s="145"/>
      <c r="L57" s="145"/>
    </row>
    <row r="58" spans="1:12" s="147" customFormat="1" ht="18.75" customHeight="1" x14ac:dyDescent="0.2">
      <c r="A58" s="898"/>
      <c r="B58" s="782"/>
      <c r="C58" s="770"/>
      <c r="D58" s="771"/>
      <c r="E58" s="783"/>
      <c r="F58" s="448"/>
      <c r="G58" s="469"/>
      <c r="H58" s="469"/>
      <c r="I58" s="162"/>
      <c r="J58" s="145"/>
      <c r="K58" s="145"/>
      <c r="L58" s="145"/>
    </row>
    <row r="59" spans="1:12" s="147" customFormat="1" ht="18.75" customHeight="1" x14ac:dyDescent="0.2">
      <c r="A59" s="898"/>
      <c r="B59" s="782"/>
      <c r="C59" s="770"/>
      <c r="D59" s="771"/>
      <c r="E59" s="783"/>
      <c r="F59" s="448"/>
      <c r="G59" s="469"/>
      <c r="H59" s="469"/>
      <c r="I59" s="162"/>
      <c r="J59" s="145"/>
      <c r="K59" s="145"/>
      <c r="L59" s="145"/>
    </row>
    <row r="60" spans="1:12" s="147" customFormat="1" ht="18.75" customHeight="1" x14ac:dyDescent="0.2">
      <c r="A60" s="898"/>
      <c r="B60" s="782"/>
      <c r="C60" s="770"/>
      <c r="D60" s="771"/>
      <c r="E60" s="783"/>
      <c r="F60" s="448"/>
      <c r="G60" s="469"/>
      <c r="H60" s="469"/>
      <c r="I60" s="162"/>
      <c r="J60" s="145"/>
      <c r="K60" s="145"/>
      <c r="L60" s="145"/>
    </row>
    <row r="61" spans="1:12" s="147" customFormat="1" ht="18.75" customHeight="1" x14ac:dyDescent="0.2">
      <c r="A61" s="898"/>
      <c r="B61" s="782"/>
      <c r="C61" s="770"/>
      <c r="D61" s="771"/>
      <c r="E61" s="783"/>
      <c r="F61" s="448"/>
      <c r="G61" s="469"/>
      <c r="H61" s="469"/>
      <c r="I61" s="162"/>
      <c r="J61" s="145"/>
      <c r="K61" s="145"/>
      <c r="L61" s="145"/>
    </row>
    <row r="62" spans="1:12" s="147" customFormat="1" ht="18.75" customHeight="1" x14ac:dyDescent="0.2">
      <c r="A62" s="898"/>
      <c r="B62" s="782"/>
      <c r="C62" s="770"/>
      <c r="D62" s="771"/>
      <c r="E62" s="783"/>
      <c r="F62" s="448"/>
      <c r="G62" s="469"/>
      <c r="H62" s="469"/>
      <c r="I62" s="162"/>
      <c r="J62" s="145"/>
      <c r="K62" s="145"/>
      <c r="L62" s="145"/>
    </row>
    <row r="63" spans="1:12" s="147" customFormat="1" ht="18.75" customHeight="1" x14ac:dyDescent="0.2">
      <c r="A63" s="898"/>
      <c r="B63" s="782"/>
      <c r="C63" s="770"/>
      <c r="D63" s="771"/>
      <c r="E63" s="783"/>
      <c r="F63" s="448"/>
      <c r="G63" s="469"/>
      <c r="H63" s="469"/>
      <c r="I63" s="162"/>
      <c r="J63" s="145"/>
      <c r="K63" s="145"/>
      <c r="L63" s="145"/>
    </row>
    <row r="64" spans="1:12" s="147" customFormat="1" ht="18.75" customHeight="1" x14ac:dyDescent="0.2">
      <c r="A64" s="898"/>
      <c r="B64" s="782"/>
      <c r="C64" s="770"/>
      <c r="D64" s="771"/>
      <c r="E64" s="783"/>
      <c r="F64" s="448"/>
      <c r="G64" s="469"/>
      <c r="H64" s="469"/>
      <c r="I64" s="162"/>
      <c r="J64" s="145"/>
      <c r="K64" s="145"/>
      <c r="L64" s="145"/>
    </row>
    <row r="65" spans="1:12" s="147" customFormat="1" ht="18.75" customHeight="1" x14ac:dyDescent="0.2">
      <c r="A65" s="898"/>
      <c r="B65" s="782"/>
      <c r="C65" s="770"/>
      <c r="D65" s="771"/>
      <c r="E65" s="783"/>
      <c r="F65" s="448"/>
      <c r="G65" s="469"/>
      <c r="H65" s="469"/>
      <c r="I65" s="162"/>
      <c r="J65" s="145"/>
      <c r="K65" s="145"/>
      <c r="L65" s="145"/>
    </row>
    <row r="66" spans="1:12" s="147" customFormat="1" ht="18.75" customHeight="1" x14ac:dyDescent="0.2">
      <c r="A66" s="898"/>
      <c r="B66" s="782"/>
      <c r="C66" s="770"/>
      <c r="D66" s="771"/>
      <c r="E66" s="783"/>
      <c r="F66" s="448"/>
      <c r="G66" s="469"/>
      <c r="H66" s="469"/>
      <c r="I66" s="162"/>
      <c r="J66" s="145"/>
      <c r="K66" s="145"/>
      <c r="L66" s="145"/>
    </row>
    <row r="67" spans="1:12" s="147" customFormat="1" ht="18.75" customHeight="1" x14ac:dyDescent="0.2">
      <c r="A67" s="898"/>
      <c r="B67" s="782"/>
      <c r="C67" s="770"/>
      <c r="D67" s="771"/>
      <c r="E67" s="783"/>
      <c r="F67" s="448"/>
      <c r="G67" s="469"/>
      <c r="H67" s="469"/>
      <c r="I67" s="162"/>
      <c r="J67" s="145"/>
      <c r="K67" s="145"/>
      <c r="L67" s="145"/>
    </row>
    <row r="68" spans="1:12" s="147" customFormat="1" ht="18.75" customHeight="1" x14ac:dyDescent="0.2">
      <c r="A68" s="898"/>
      <c r="B68" s="782"/>
      <c r="C68" s="770"/>
      <c r="D68" s="771"/>
      <c r="E68" s="783"/>
      <c r="F68" s="448"/>
      <c r="G68" s="469"/>
      <c r="H68" s="469"/>
      <c r="I68" s="162"/>
      <c r="J68" s="145"/>
      <c r="K68" s="145"/>
      <c r="L68" s="145"/>
    </row>
    <row r="69" spans="1:12" s="147" customFormat="1" ht="18.75" customHeight="1" x14ac:dyDescent="0.2">
      <c r="A69" s="898"/>
      <c r="B69" s="782"/>
      <c r="C69" s="770"/>
      <c r="D69" s="771"/>
      <c r="E69" s="783"/>
      <c r="F69" s="448"/>
      <c r="G69" s="469"/>
      <c r="H69" s="469"/>
      <c r="I69" s="162"/>
      <c r="J69" s="145"/>
      <c r="K69" s="145"/>
      <c r="L69" s="145"/>
    </row>
    <row r="70" spans="1:12" s="147" customFormat="1" ht="18.75" customHeight="1" x14ac:dyDescent="0.2">
      <c r="A70" s="898"/>
      <c r="B70" s="782"/>
      <c r="C70" s="770"/>
      <c r="D70" s="771"/>
      <c r="E70" s="783"/>
      <c r="F70" s="448"/>
      <c r="G70" s="469"/>
      <c r="H70" s="469"/>
      <c r="I70" s="162"/>
      <c r="J70" s="145"/>
      <c r="K70" s="145"/>
      <c r="L70" s="145"/>
    </row>
    <row r="71" spans="1:12" s="147" customFormat="1" ht="18.75" customHeight="1" x14ac:dyDescent="0.2">
      <c r="A71" s="898"/>
      <c r="B71" s="782"/>
      <c r="C71" s="770"/>
      <c r="D71" s="771"/>
      <c r="E71" s="783"/>
      <c r="F71" s="448"/>
      <c r="G71" s="469"/>
      <c r="H71" s="469"/>
      <c r="I71" s="162"/>
      <c r="J71" s="145"/>
      <c r="K71" s="145"/>
      <c r="L71" s="145"/>
    </row>
    <row r="72" spans="1:12" s="147" customFormat="1" ht="18.75" customHeight="1" x14ac:dyDescent="0.2">
      <c r="A72" s="898"/>
      <c r="B72" s="782"/>
      <c r="C72" s="770"/>
      <c r="D72" s="771"/>
      <c r="E72" s="783"/>
      <c r="F72" s="448"/>
      <c r="G72" s="469"/>
      <c r="H72" s="469"/>
      <c r="I72" s="162"/>
      <c r="J72" s="145"/>
      <c r="K72" s="145"/>
      <c r="L72" s="145"/>
    </row>
    <row r="73" spans="1:12" s="147" customFormat="1" ht="18.75" customHeight="1" x14ac:dyDescent="0.2">
      <c r="A73" s="898"/>
      <c r="B73" s="782"/>
      <c r="C73" s="770"/>
      <c r="D73" s="771"/>
      <c r="E73" s="783"/>
      <c r="F73" s="448"/>
      <c r="G73" s="469"/>
      <c r="H73" s="469"/>
      <c r="I73" s="162"/>
      <c r="J73" s="145"/>
      <c r="K73" s="145"/>
      <c r="L73" s="145"/>
    </row>
    <row r="74" spans="1:12" s="147" customFormat="1" ht="18.75" customHeight="1" x14ac:dyDescent="0.2">
      <c r="A74" s="898"/>
      <c r="B74" s="782"/>
      <c r="C74" s="770"/>
      <c r="D74" s="771"/>
      <c r="E74" s="783"/>
      <c r="F74" s="448"/>
      <c r="G74" s="469"/>
      <c r="H74" s="469"/>
      <c r="I74" s="162"/>
      <c r="J74" s="145"/>
      <c r="K74" s="145"/>
      <c r="L74" s="145"/>
    </row>
    <row r="75" spans="1:12" s="147" customFormat="1" ht="18.75" customHeight="1" x14ac:dyDescent="0.2">
      <c r="A75" s="898"/>
      <c r="B75" s="782"/>
      <c r="C75" s="770"/>
      <c r="D75" s="771"/>
      <c r="E75" s="783"/>
      <c r="F75" s="448"/>
      <c r="G75" s="469"/>
      <c r="H75" s="469"/>
      <c r="I75" s="162"/>
      <c r="J75" s="145"/>
      <c r="K75" s="145"/>
      <c r="L75" s="145"/>
    </row>
    <row r="76" spans="1:12" s="147" customFormat="1" ht="18.75" customHeight="1" x14ac:dyDescent="0.2">
      <c r="A76" s="898"/>
      <c r="B76" s="782"/>
      <c r="C76" s="770"/>
      <c r="D76" s="771"/>
      <c r="E76" s="783"/>
      <c r="F76" s="448"/>
      <c r="G76" s="469"/>
      <c r="H76" s="469"/>
      <c r="I76" s="162"/>
      <c r="J76" s="145"/>
      <c r="K76" s="145"/>
      <c r="L76" s="145"/>
    </row>
    <row r="77" spans="1:12" s="147" customFormat="1" ht="18.75" customHeight="1" x14ac:dyDescent="0.2">
      <c r="A77" s="898"/>
      <c r="B77" s="782"/>
      <c r="C77" s="770"/>
      <c r="D77" s="771"/>
      <c r="E77" s="783"/>
      <c r="F77" s="448"/>
      <c r="G77" s="469"/>
      <c r="H77" s="469"/>
      <c r="I77" s="162"/>
      <c r="J77" s="145"/>
      <c r="K77" s="145"/>
      <c r="L77" s="145"/>
    </row>
    <row r="78" spans="1:12" s="147" customFormat="1" ht="18.75" customHeight="1" x14ac:dyDescent="0.2">
      <c r="A78" s="898"/>
      <c r="B78" s="782"/>
      <c r="C78" s="770"/>
      <c r="D78" s="771"/>
      <c r="E78" s="783"/>
      <c r="F78" s="448"/>
      <c r="G78" s="469"/>
      <c r="H78" s="469"/>
      <c r="I78" s="162"/>
      <c r="J78" s="145"/>
      <c r="K78" s="145"/>
      <c r="L78" s="145"/>
    </row>
    <row r="79" spans="1:12" s="147" customFormat="1" ht="18.75" customHeight="1" x14ac:dyDescent="0.2">
      <c r="A79" s="898"/>
      <c r="B79" s="782"/>
      <c r="C79" s="770"/>
      <c r="D79" s="771"/>
      <c r="E79" s="783"/>
      <c r="F79" s="448"/>
      <c r="G79" s="469"/>
      <c r="H79" s="469"/>
      <c r="I79" s="162"/>
      <c r="J79" s="145"/>
      <c r="K79" s="145"/>
      <c r="L79" s="145"/>
    </row>
    <row r="80" spans="1:12" s="147" customFormat="1" ht="18.75" customHeight="1" x14ac:dyDescent="0.2">
      <c r="A80" s="898"/>
      <c r="B80" s="782"/>
      <c r="C80" s="770"/>
      <c r="D80" s="771"/>
      <c r="E80" s="783"/>
      <c r="F80" s="448"/>
      <c r="G80" s="469"/>
      <c r="H80" s="469"/>
      <c r="I80" s="162"/>
      <c r="J80" s="145"/>
      <c r="K80" s="145"/>
      <c r="L80" s="145"/>
    </row>
    <row r="81" spans="1:12" s="147" customFormat="1" ht="18.75" customHeight="1" x14ac:dyDescent="0.2">
      <c r="A81" s="898"/>
      <c r="B81" s="782"/>
      <c r="C81" s="770"/>
      <c r="D81" s="771"/>
      <c r="E81" s="783"/>
      <c r="F81" s="448"/>
      <c r="G81" s="469"/>
      <c r="H81" s="469"/>
      <c r="I81" s="162"/>
      <c r="J81" s="145"/>
      <c r="K81" s="145"/>
      <c r="L81" s="145"/>
    </row>
    <row r="82" spans="1:12" s="147" customFormat="1" ht="18.75" customHeight="1" x14ac:dyDescent="0.2">
      <c r="A82" s="898"/>
      <c r="B82" s="782"/>
      <c r="C82" s="770"/>
      <c r="D82" s="771"/>
      <c r="E82" s="783"/>
      <c r="F82" s="448"/>
      <c r="G82" s="469"/>
      <c r="H82" s="469"/>
      <c r="I82" s="162"/>
      <c r="J82" s="145"/>
      <c r="K82" s="145"/>
      <c r="L82" s="145"/>
    </row>
    <row r="83" spans="1:12" s="147" customFormat="1" ht="18.75" customHeight="1" x14ac:dyDescent="0.2">
      <c r="A83" s="898"/>
      <c r="B83" s="782"/>
      <c r="C83" s="770"/>
      <c r="D83" s="771"/>
      <c r="E83" s="783"/>
      <c r="F83" s="448"/>
      <c r="G83" s="469"/>
      <c r="H83" s="469"/>
      <c r="I83" s="162"/>
      <c r="J83" s="145"/>
      <c r="K83" s="145"/>
      <c r="L83" s="145"/>
    </row>
    <row r="84" spans="1:12" s="147" customFormat="1" ht="18.75" customHeight="1" x14ac:dyDescent="0.2">
      <c r="A84" s="898"/>
      <c r="B84" s="782"/>
      <c r="C84" s="770"/>
      <c r="D84" s="771"/>
      <c r="E84" s="783"/>
      <c r="F84" s="448"/>
      <c r="G84" s="469"/>
      <c r="H84" s="469"/>
      <c r="I84" s="162"/>
      <c r="J84" s="145"/>
      <c r="K84" s="145"/>
      <c r="L84" s="145"/>
    </row>
    <row r="85" spans="1:12" s="147" customFormat="1" ht="18.75" customHeight="1" x14ac:dyDescent="0.2">
      <c r="A85" s="898"/>
      <c r="B85" s="782"/>
      <c r="C85" s="770"/>
      <c r="D85" s="771"/>
      <c r="E85" s="783"/>
      <c r="F85" s="448"/>
      <c r="G85" s="469"/>
      <c r="H85" s="469"/>
      <c r="I85" s="162"/>
      <c r="J85" s="145"/>
      <c r="K85" s="145"/>
      <c r="L85" s="145"/>
    </row>
    <row r="86" spans="1:12" s="147" customFormat="1" ht="18.75" customHeight="1" x14ac:dyDescent="0.2">
      <c r="A86" s="898"/>
      <c r="B86" s="782"/>
      <c r="C86" s="770"/>
      <c r="D86" s="771"/>
      <c r="E86" s="783"/>
      <c r="F86" s="448"/>
      <c r="G86" s="469"/>
      <c r="H86" s="469"/>
      <c r="I86" s="162"/>
      <c r="J86" s="145"/>
      <c r="K86" s="145"/>
      <c r="L86" s="145"/>
    </row>
    <row r="87" spans="1:12" s="147" customFormat="1" ht="18.75" customHeight="1" x14ac:dyDescent="0.2">
      <c r="A87" s="898"/>
      <c r="B87" s="782"/>
      <c r="C87" s="770"/>
      <c r="D87" s="771"/>
      <c r="E87" s="783"/>
      <c r="F87" s="448"/>
      <c r="G87" s="469"/>
      <c r="H87" s="469"/>
      <c r="I87" s="162"/>
      <c r="J87" s="145"/>
      <c r="K87" s="145"/>
      <c r="L87" s="145"/>
    </row>
    <row r="88" spans="1:12" s="147" customFormat="1" ht="18.75" customHeight="1" x14ac:dyDescent="0.2">
      <c r="A88" s="898"/>
      <c r="B88" s="782"/>
      <c r="C88" s="770"/>
      <c r="D88" s="771"/>
      <c r="E88" s="783"/>
      <c r="F88" s="448"/>
      <c r="G88" s="469"/>
      <c r="H88" s="469"/>
      <c r="I88" s="162"/>
      <c r="J88" s="145"/>
      <c r="K88" s="145"/>
      <c r="L88" s="145"/>
    </row>
    <row r="89" spans="1:12" s="147" customFormat="1" ht="18.75" customHeight="1" x14ac:dyDescent="0.2">
      <c r="A89" s="898"/>
      <c r="B89" s="782"/>
      <c r="C89" s="770"/>
      <c r="D89" s="771"/>
      <c r="E89" s="783"/>
      <c r="F89" s="448"/>
      <c r="G89" s="469"/>
      <c r="H89" s="469"/>
      <c r="I89" s="162"/>
      <c r="J89" s="145"/>
      <c r="K89" s="145"/>
      <c r="L89" s="145"/>
    </row>
    <row r="90" spans="1:12" s="147" customFormat="1" ht="18.75" customHeight="1" x14ac:dyDescent="0.2">
      <c r="A90" s="898"/>
      <c r="B90" s="782"/>
      <c r="C90" s="770"/>
      <c r="D90" s="771"/>
      <c r="E90" s="783"/>
      <c r="F90" s="448"/>
      <c r="G90" s="469"/>
      <c r="H90" s="469"/>
      <c r="I90" s="162"/>
      <c r="J90" s="145"/>
      <c r="K90" s="145"/>
      <c r="L90" s="145"/>
    </row>
    <row r="91" spans="1:12" s="147" customFormat="1" ht="18.75" customHeight="1" x14ac:dyDescent="0.2">
      <c r="A91" s="898"/>
      <c r="B91" s="782"/>
      <c r="C91" s="770"/>
      <c r="D91" s="771"/>
      <c r="E91" s="783"/>
      <c r="F91" s="448"/>
      <c r="G91" s="469"/>
      <c r="H91" s="469"/>
      <c r="I91" s="162"/>
      <c r="J91" s="145"/>
      <c r="K91" s="145"/>
      <c r="L91" s="145"/>
    </row>
    <row r="92" spans="1:12" s="147" customFormat="1" ht="18.75" customHeight="1" x14ac:dyDescent="0.2">
      <c r="A92" s="898"/>
      <c r="B92" s="782"/>
      <c r="C92" s="770"/>
      <c r="D92" s="771"/>
      <c r="E92" s="783"/>
      <c r="F92" s="448"/>
      <c r="G92" s="469"/>
      <c r="H92" s="469"/>
      <c r="I92" s="162"/>
      <c r="J92" s="145"/>
      <c r="K92" s="145"/>
      <c r="L92" s="145"/>
    </row>
    <row r="93" spans="1:12" s="147" customFormat="1" ht="18.75" customHeight="1" x14ac:dyDescent="0.2">
      <c r="A93" s="898"/>
      <c r="B93" s="782"/>
      <c r="C93" s="770"/>
      <c r="D93" s="771"/>
      <c r="E93" s="783"/>
      <c r="F93" s="448"/>
      <c r="G93" s="469"/>
      <c r="H93" s="469"/>
      <c r="I93" s="162"/>
      <c r="J93" s="145"/>
      <c r="K93" s="145"/>
      <c r="L93" s="145"/>
    </row>
    <row r="94" spans="1:12" s="147" customFormat="1" ht="18.75" customHeight="1" x14ac:dyDescent="0.2">
      <c r="A94" s="898"/>
      <c r="B94" s="782"/>
      <c r="C94" s="770"/>
      <c r="D94" s="771"/>
      <c r="E94" s="783"/>
      <c r="F94" s="448"/>
      <c r="G94" s="469"/>
      <c r="H94" s="469"/>
      <c r="I94" s="162"/>
      <c r="J94" s="145"/>
      <c r="K94" s="145"/>
      <c r="L94" s="145"/>
    </row>
    <row r="95" spans="1:12" s="147" customFormat="1" ht="18.75" customHeight="1" x14ac:dyDescent="0.2">
      <c r="A95" s="898"/>
      <c r="B95" s="782"/>
      <c r="C95" s="770"/>
      <c r="D95" s="771"/>
      <c r="E95" s="783"/>
      <c r="F95" s="448"/>
      <c r="G95" s="469"/>
      <c r="H95" s="469"/>
      <c r="I95" s="162"/>
      <c r="J95" s="145"/>
      <c r="K95" s="145"/>
      <c r="L95" s="145"/>
    </row>
    <row r="96" spans="1:12" s="147" customFormat="1" ht="18.75" customHeight="1" x14ac:dyDescent="0.2">
      <c r="A96" s="898"/>
      <c r="B96" s="782"/>
      <c r="C96" s="770"/>
      <c r="D96" s="771"/>
      <c r="E96" s="783"/>
      <c r="F96" s="448"/>
      <c r="G96" s="469"/>
      <c r="H96" s="469"/>
      <c r="I96" s="162"/>
      <c r="J96" s="145"/>
      <c r="K96" s="145"/>
      <c r="L96" s="145"/>
    </row>
    <row r="97" spans="1:12" s="147" customFormat="1" ht="18.75" customHeight="1" x14ac:dyDescent="0.2">
      <c r="A97" s="898"/>
      <c r="B97" s="782"/>
      <c r="C97" s="770"/>
      <c r="D97" s="771"/>
      <c r="E97" s="783"/>
      <c r="F97" s="448"/>
      <c r="G97" s="469"/>
      <c r="H97" s="469"/>
      <c r="I97" s="162"/>
      <c r="J97" s="145"/>
      <c r="K97" s="145"/>
      <c r="L97" s="145"/>
    </row>
    <row r="98" spans="1:12" s="147" customFormat="1" ht="18.75" customHeight="1" x14ac:dyDescent="0.2">
      <c r="A98" s="898"/>
      <c r="B98" s="782"/>
      <c r="C98" s="770"/>
      <c r="D98" s="771"/>
      <c r="E98" s="783"/>
      <c r="F98" s="448"/>
      <c r="G98" s="469"/>
      <c r="H98" s="469"/>
      <c r="I98" s="162"/>
      <c r="J98" s="145"/>
      <c r="K98" s="145"/>
      <c r="L98" s="145"/>
    </row>
    <row r="99" spans="1:12" s="147" customFormat="1" ht="18.75" customHeight="1" x14ac:dyDescent="0.2">
      <c r="A99" s="898"/>
      <c r="B99" s="782"/>
      <c r="C99" s="770"/>
      <c r="D99" s="771"/>
      <c r="E99" s="783"/>
      <c r="F99" s="448"/>
      <c r="G99" s="469"/>
      <c r="H99" s="469"/>
      <c r="I99" s="162"/>
      <c r="J99" s="145"/>
      <c r="K99" s="145"/>
      <c r="L99" s="145"/>
    </row>
    <row r="100" spans="1:12" s="147" customFormat="1" ht="18.75" customHeight="1" x14ac:dyDescent="0.2">
      <c r="A100" s="898"/>
      <c r="B100" s="782"/>
      <c r="C100" s="770"/>
      <c r="D100" s="771"/>
      <c r="E100" s="783"/>
      <c r="F100" s="448"/>
      <c r="G100" s="469"/>
      <c r="H100" s="469"/>
      <c r="I100" s="162"/>
      <c r="J100" s="145"/>
      <c r="K100" s="145"/>
      <c r="L100" s="145"/>
    </row>
    <row r="101" spans="1:12" s="147" customFormat="1" ht="18.75" customHeight="1" x14ac:dyDescent="0.2">
      <c r="A101" s="898"/>
      <c r="B101" s="782"/>
      <c r="C101" s="770"/>
      <c r="D101" s="771"/>
      <c r="E101" s="783"/>
      <c r="F101" s="448"/>
      <c r="G101" s="469"/>
      <c r="H101" s="469"/>
      <c r="I101" s="162"/>
      <c r="J101" s="145"/>
      <c r="K101" s="145"/>
      <c r="L101" s="145"/>
    </row>
    <row r="102" spans="1:12" s="147" customFormat="1" ht="18.75" customHeight="1" x14ac:dyDescent="0.2">
      <c r="A102" s="898"/>
      <c r="B102" s="782"/>
      <c r="C102" s="770"/>
      <c r="D102" s="771"/>
      <c r="E102" s="783"/>
      <c r="F102" s="448"/>
      <c r="G102" s="469"/>
      <c r="H102" s="469"/>
      <c r="I102" s="162"/>
      <c r="J102" s="145"/>
      <c r="K102" s="145"/>
      <c r="L102" s="145"/>
    </row>
    <row r="103" spans="1:12" s="147" customFormat="1" ht="18.75" customHeight="1" x14ac:dyDescent="0.2">
      <c r="A103" s="898"/>
      <c r="B103" s="782"/>
      <c r="C103" s="770"/>
      <c r="D103" s="771"/>
      <c r="E103" s="783"/>
      <c r="F103" s="448"/>
      <c r="G103" s="469"/>
      <c r="H103" s="469"/>
      <c r="I103" s="162"/>
      <c r="J103" s="145"/>
      <c r="K103" s="145"/>
      <c r="L103" s="145"/>
    </row>
    <row r="104" spans="1:12" s="147" customFormat="1" ht="18.75" customHeight="1" x14ac:dyDescent="0.2">
      <c r="A104" s="898"/>
      <c r="B104" s="782"/>
      <c r="C104" s="770"/>
      <c r="D104" s="771"/>
      <c r="E104" s="783"/>
      <c r="F104" s="448"/>
      <c r="G104" s="469"/>
      <c r="H104" s="469"/>
      <c r="I104" s="162"/>
      <c r="J104" s="145"/>
      <c r="K104" s="145"/>
      <c r="L104" s="145"/>
    </row>
    <row r="105" spans="1:12" s="147" customFormat="1" ht="18.75" customHeight="1" x14ac:dyDescent="0.2">
      <c r="A105" s="898"/>
      <c r="B105" s="782"/>
      <c r="C105" s="770"/>
      <c r="D105" s="771"/>
      <c r="E105" s="783"/>
      <c r="F105" s="448"/>
      <c r="G105" s="469"/>
      <c r="H105" s="469"/>
      <c r="I105" s="162"/>
      <c r="J105" s="145"/>
      <c r="K105" s="145"/>
      <c r="L105" s="145"/>
    </row>
    <row r="106" spans="1:12" s="147" customFormat="1" ht="18.75" customHeight="1" x14ac:dyDescent="0.2">
      <c r="A106" s="898"/>
      <c r="B106" s="782"/>
      <c r="C106" s="770"/>
      <c r="D106" s="771"/>
      <c r="E106" s="783"/>
      <c r="F106" s="448"/>
      <c r="G106" s="469"/>
      <c r="H106" s="469"/>
      <c r="I106" s="162"/>
      <c r="J106" s="145"/>
      <c r="K106" s="145"/>
      <c r="L106" s="145"/>
    </row>
    <row r="107" spans="1:12" s="147" customFormat="1" ht="18.75" customHeight="1" x14ac:dyDescent="0.2">
      <c r="A107" s="898"/>
      <c r="B107" s="782"/>
      <c r="C107" s="770"/>
      <c r="D107" s="771"/>
      <c r="E107" s="783"/>
      <c r="F107" s="448"/>
      <c r="G107" s="469"/>
      <c r="H107" s="469"/>
      <c r="I107" s="162"/>
      <c r="J107" s="145"/>
      <c r="K107" s="145"/>
      <c r="L107" s="145"/>
    </row>
    <row r="108" spans="1:12" s="147" customFormat="1" ht="18.75" customHeight="1" x14ac:dyDescent="0.2">
      <c r="A108" s="898"/>
      <c r="B108" s="782"/>
      <c r="C108" s="770"/>
      <c r="D108" s="771"/>
      <c r="E108" s="783"/>
      <c r="F108" s="448"/>
      <c r="G108" s="469"/>
      <c r="H108" s="469"/>
      <c r="I108" s="162"/>
      <c r="J108" s="145"/>
      <c r="K108" s="145"/>
      <c r="L108" s="145"/>
    </row>
    <row r="109" spans="1:12" s="147" customFormat="1" ht="18.75" customHeight="1" x14ac:dyDescent="0.2">
      <c r="A109" s="898"/>
      <c r="B109" s="782"/>
      <c r="C109" s="770"/>
      <c r="D109" s="771"/>
      <c r="E109" s="783"/>
      <c r="F109" s="448"/>
      <c r="G109" s="469"/>
      <c r="H109" s="469"/>
      <c r="I109" s="162"/>
      <c r="J109" s="145"/>
      <c r="K109" s="145"/>
      <c r="L109" s="145"/>
    </row>
    <row r="110" spans="1:12" s="147" customFormat="1" ht="18.75" customHeight="1" x14ac:dyDescent="0.2">
      <c r="A110" s="898"/>
      <c r="B110" s="782"/>
      <c r="C110" s="770"/>
      <c r="D110" s="771"/>
      <c r="E110" s="783"/>
      <c r="F110" s="448"/>
      <c r="G110" s="469"/>
      <c r="H110" s="469"/>
      <c r="I110" s="162"/>
      <c r="J110" s="145"/>
      <c r="K110" s="145"/>
      <c r="L110" s="145"/>
    </row>
    <row r="111" spans="1:12" s="147" customFormat="1" ht="18.75" customHeight="1" x14ac:dyDescent="0.2">
      <c r="A111" s="898"/>
      <c r="B111" s="782"/>
      <c r="C111" s="770"/>
      <c r="D111" s="771"/>
      <c r="E111" s="783"/>
      <c r="F111" s="448"/>
      <c r="G111" s="469"/>
      <c r="H111" s="469"/>
      <c r="I111" s="162"/>
      <c r="J111" s="145"/>
      <c r="K111" s="145"/>
      <c r="L111" s="145"/>
    </row>
    <row r="112" spans="1:12" s="147" customFormat="1" ht="18.75" customHeight="1" x14ac:dyDescent="0.2">
      <c r="A112" s="898"/>
      <c r="B112" s="782"/>
      <c r="C112" s="770"/>
      <c r="D112" s="771"/>
      <c r="E112" s="783"/>
      <c r="F112" s="448"/>
      <c r="G112" s="469"/>
      <c r="H112" s="469"/>
      <c r="I112" s="162"/>
      <c r="J112" s="145"/>
      <c r="K112" s="145"/>
      <c r="L112" s="145"/>
    </row>
    <row r="113" spans="1:12" s="147" customFormat="1" ht="18.75" customHeight="1" x14ac:dyDescent="0.2">
      <c r="A113" s="898"/>
      <c r="B113" s="782"/>
      <c r="C113" s="770"/>
      <c r="D113" s="771"/>
      <c r="E113" s="783"/>
      <c r="F113" s="448"/>
      <c r="G113" s="469"/>
      <c r="H113" s="469"/>
      <c r="I113" s="162"/>
      <c r="J113" s="145"/>
      <c r="K113" s="145"/>
      <c r="L113" s="145"/>
    </row>
    <row r="114" spans="1:12" s="147" customFormat="1" ht="18.75" customHeight="1" x14ac:dyDescent="0.2">
      <c r="A114" s="898"/>
      <c r="B114" s="782"/>
      <c r="C114" s="770"/>
      <c r="D114" s="771"/>
      <c r="E114" s="783"/>
      <c r="F114" s="448"/>
      <c r="G114" s="469"/>
      <c r="H114" s="469"/>
      <c r="I114" s="162"/>
      <c r="J114" s="145"/>
      <c r="K114" s="145"/>
      <c r="L114" s="145"/>
    </row>
    <row r="115" spans="1:12" s="147" customFormat="1" ht="18.75" customHeight="1" x14ac:dyDescent="0.2">
      <c r="A115" s="898"/>
      <c r="B115" s="782"/>
      <c r="C115" s="770"/>
      <c r="D115" s="771"/>
      <c r="E115" s="783"/>
      <c r="F115" s="448"/>
      <c r="G115" s="469"/>
      <c r="H115" s="469"/>
      <c r="I115" s="162"/>
      <c r="J115" s="145"/>
      <c r="K115" s="145"/>
      <c r="L115" s="145"/>
    </row>
    <row r="116" spans="1:12" s="147" customFormat="1" ht="18.75" customHeight="1" x14ac:dyDescent="0.2">
      <c r="A116" s="898"/>
      <c r="B116" s="782"/>
      <c r="C116" s="770"/>
      <c r="D116" s="771"/>
      <c r="E116" s="783"/>
      <c r="F116" s="448"/>
      <c r="G116" s="469"/>
      <c r="H116" s="469"/>
      <c r="I116" s="162"/>
      <c r="J116" s="145"/>
      <c r="K116" s="145"/>
      <c r="L116" s="145"/>
    </row>
    <row r="117" spans="1:12" s="147" customFormat="1" ht="18.75" customHeight="1" x14ac:dyDescent="0.2">
      <c r="A117" s="898"/>
      <c r="B117" s="782"/>
      <c r="C117" s="770"/>
      <c r="D117" s="771"/>
      <c r="E117" s="783"/>
      <c r="F117" s="448"/>
      <c r="G117" s="469"/>
      <c r="H117" s="469"/>
      <c r="I117" s="162"/>
      <c r="J117" s="145"/>
      <c r="K117" s="145"/>
      <c r="L117" s="145"/>
    </row>
    <row r="118" spans="1:12" s="147" customFormat="1" ht="18.75" customHeight="1" x14ac:dyDescent="0.2">
      <c r="A118" s="898"/>
      <c r="B118" s="782"/>
      <c r="C118" s="770"/>
      <c r="D118" s="771"/>
      <c r="E118" s="783"/>
      <c r="F118" s="448"/>
      <c r="G118" s="469"/>
      <c r="H118" s="469"/>
      <c r="I118" s="162"/>
      <c r="J118" s="145"/>
      <c r="K118" s="145"/>
      <c r="L118" s="145"/>
    </row>
    <row r="119" spans="1:12" s="147" customFormat="1" ht="18.75" customHeight="1" x14ac:dyDescent="0.2">
      <c r="A119" s="898"/>
      <c r="B119" s="782"/>
      <c r="C119" s="770"/>
      <c r="D119" s="771"/>
      <c r="E119" s="783"/>
      <c r="F119" s="448"/>
      <c r="G119" s="469"/>
      <c r="H119" s="469"/>
      <c r="I119" s="162"/>
      <c r="J119" s="145"/>
      <c r="K119" s="145"/>
      <c r="L119" s="145"/>
    </row>
    <row r="120" spans="1:12" s="147" customFormat="1" ht="18.75" customHeight="1" x14ac:dyDescent="0.2">
      <c r="A120" s="898"/>
      <c r="B120" s="782"/>
      <c r="C120" s="770"/>
      <c r="D120" s="771"/>
      <c r="E120" s="783"/>
      <c r="F120" s="448"/>
      <c r="G120" s="469"/>
      <c r="H120" s="469"/>
      <c r="I120" s="162"/>
      <c r="J120" s="145"/>
      <c r="K120" s="145"/>
      <c r="L120" s="145"/>
    </row>
    <row r="121" spans="1:12" s="147" customFormat="1" ht="18.75" customHeight="1" x14ac:dyDescent="0.2">
      <c r="A121" s="898"/>
      <c r="B121" s="782"/>
      <c r="C121" s="770"/>
      <c r="D121" s="771"/>
      <c r="E121" s="783"/>
      <c r="F121" s="448"/>
      <c r="G121" s="469"/>
      <c r="H121" s="469"/>
      <c r="I121" s="162"/>
      <c r="J121" s="145"/>
      <c r="K121" s="145"/>
      <c r="L121" s="145"/>
    </row>
    <row r="122" spans="1:12" s="147" customFormat="1" ht="18.75" customHeight="1" x14ac:dyDescent="0.2">
      <c r="A122" s="898"/>
      <c r="B122" s="782"/>
      <c r="C122" s="770"/>
      <c r="D122" s="771"/>
      <c r="E122" s="783"/>
      <c r="F122" s="448"/>
      <c r="G122" s="469"/>
      <c r="H122" s="469"/>
      <c r="I122" s="162"/>
      <c r="J122" s="145"/>
      <c r="K122" s="145"/>
      <c r="L122" s="145"/>
    </row>
    <row r="123" spans="1:12" s="147" customFormat="1" ht="18.75" customHeight="1" x14ac:dyDescent="0.2">
      <c r="A123" s="898"/>
      <c r="B123" s="782"/>
      <c r="C123" s="770"/>
      <c r="D123" s="771"/>
      <c r="E123" s="783"/>
      <c r="F123" s="448"/>
      <c r="G123" s="469"/>
      <c r="H123" s="469"/>
      <c r="I123" s="162"/>
      <c r="J123" s="145"/>
      <c r="K123" s="145"/>
      <c r="L123" s="145"/>
    </row>
    <row r="124" spans="1:12" s="147" customFormat="1" ht="18.75" customHeight="1" x14ac:dyDescent="0.2">
      <c r="A124" s="898"/>
      <c r="B124" s="782"/>
      <c r="C124" s="770"/>
      <c r="D124" s="771"/>
      <c r="E124" s="783"/>
      <c r="F124" s="448"/>
      <c r="G124" s="469"/>
      <c r="H124" s="469"/>
      <c r="I124" s="162"/>
      <c r="J124" s="145"/>
      <c r="K124" s="145"/>
      <c r="L124" s="145"/>
    </row>
    <row r="125" spans="1:12" s="147" customFormat="1" ht="18.75" customHeight="1" x14ac:dyDescent="0.2">
      <c r="A125" s="898"/>
      <c r="B125" s="782"/>
      <c r="C125" s="770"/>
      <c r="D125" s="771"/>
      <c r="E125" s="783"/>
      <c r="F125" s="448"/>
      <c r="G125" s="469"/>
      <c r="H125" s="469"/>
      <c r="I125" s="162"/>
      <c r="J125" s="145"/>
      <c r="K125" s="145"/>
      <c r="L125" s="145"/>
    </row>
    <row r="126" spans="1:12" s="147" customFormat="1" ht="18.75" customHeight="1" x14ac:dyDescent="0.2">
      <c r="A126" s="898"/>
      <c r="B126" s="782"/>
      <c r="C126" s="770"/>
      <c r="D126" s="771"/>
      <c r="E126" s="783"/>
      <c r="F126" s="448"/>
      <c r="G126" s="469"/>
      <c r="H126" s="469"/>
      <c r="I126" s="162"/>
      <c r="J126" s="145"/>
      <c r="K126" s="145"/>
      <c r="L126" s="145"/>
    </row>
    <row r="127" spans="1:12" s="147" customFormat="1" ht="18.75" customHeight="1" x14ac:dyDescent="0.2">
      <c r="A127" s="898"/>
      <c r="B127" s="782"/>
      <c r="C127" s="770"/>
      <c r="D127" s="771"/>
      <c r="E127" s="783"/>
      <c r="F127" s="448"/>
      <c r="G127" s="469"/>
      <c r="H127" s="469"/>
      <c r="I127" s="162"/>
      <c r="J127" s="145"/>
      <c r="K127" s="145"/>
      <c r="L127" s="145"/>
    </row>
    <row r="128" spans="1:12" s="147" customFormat="1" ht="18.75" customHeight="1" x14ac:dyDescent="0.2">
      <c r="A128" s="898"/>
      <c r="B128" s="782"/>
      <c r="C128" s="770"/>
      <c r="D128" s="771"/>
      <c r="E128" s="783"/>
      <c r="F128" s="448"/>
      <c r="G128" s="469"/>
      <c r="H128" s="469"/>
      <c r="I128" s="162"/>
      <c r="J128" s="145"/>
      <c r="K128" s="145"/>
      <c r="L128" s="145"/>
    </row>
    <row r="129" spans="1:12" s="147" customFormat="1" ht="18.75" customHeight="1" x14ac:dyDescent="0.2">
      <c r="A129" s="898"/>
      <c r="B129" s="782"/>
      <c r="C129" s="770"/>
      <c r="D129" s="771"/>
      <c r="E129" s="783"/>
      <c r="F129" s="448"/>
      <c r="G129" s="469"/>
      <c r="H129" s="469"/>
      <c r="I129" s="162"/>
      <c r="J129" s="145"/>
      <c r="K129" s="145"/>
      <c r="L129" s="145"/>
    </row>
    <row r="130" spans="1:12" s="147" customFormat="1" ht="18.75" customHeight="1" x14ac:dyDescent="0.2">
      <c r="A130" s="898"/>
      <c r="B130" s="782"/>
      <c r="C130" s="770"/>
      <c r="D130" s="771"/>
      <c r="E130" s="783"/>
      <c r="F130" s="448"/>
      <c r="G130" s="469"/>
      <c r="H130" s="469"/>
      <c r="I130" s="162"/>
      <c r="J130" s="145"/>
      <c r="K130" s="145"/>
      <c r="L130" s="145"/>
    </row>
    <row r="131" spans="1:12" s="147" customFormat="1" ht="18.75" customHeight="1" x14ac:dyDescent="0.2">
      <c r="A131" s="898"/>
      <c r="B131" s="782"/>
      <c r="C131" s="770"/>
      <c r="D131" s="771"/>
      <c r="E131" s="783"/>
      <c r="F131" s="448"/>
      <c r="G131" s="469"/>
      <c r="H131" s="469"/>
      <c r="I131" s="162"/>
      <c r="J131" s="145"/>
      <c r="K131" s="145"/>
      <c r="L131" s="145"/>
    </row>
    <row r="132" spans="1:12" s="147" customFormat="1" ht="18.75" customHeight="1" x14ac:dyDescent="0.2">
      <c r="A132" s="898"/>
      <c r="B132" s="782"/>
      <c r="C132" s="770"/>
      <c r="D132" s="771"/>
      <c r="E132" s="783"/>
      <c r="F132" s="448"/>
      <c r="G132" s="469"/>
      <c r="H132" s="469"/>
      <c r="I132" s="162"/>
      <c r="J132" s="145"/>
      <c r="K132" s="145"/>
      <c r="L132" s="145"/>
    </row>
    <row r="133" spans="1:12" s="147" customFormat="1" ht="18.75" customHeight="1" x14ac:dyDescent="0.2">
      <c r="A133" s="898"/>
      <c r="B133" s="782"/>
      <c r="C133" s="770"/>
      <c r="D133" s="771"/>
      <c r="E133" s="783"/>
      <c r="F133" s="448"/>
      <c r="G133" s="469"/>
      <c r="H133" s="469"/>
      <c r="I133" s="162"/>
      <c r="J133" s="145"/>
      <c r="K133" s="145"/>
      <c r="L133" s="145"/>
    </row>
    <row r="134" spans="1:12" s="147" customFormat="1" ht="18.75" customHeight="1" x14ac:dyDescent="0.2">
      <c r="A134" s="898"/>
      <c r="B134" s="782"/>
      <c r="C134" s="770"/>
      <c r="D134" s="771"/>
      <c r="E134" s="783"/>
      <c r="F134" s="448"/>
      <c r="G134" s="469"/>
      <c r="H134" s="469"/>
      <c r="I134" s="162"/>
      <c r="J134" s="145"/>
      <c r="K134" s="145"/>
      <c r="L134" s="145"/>
    </row>
    <row r="135" spans="1:12" s="147" customFormat="1" ht="18.75" customHeight="1" x14ac:dyDescent="0.2">
      <c r="A135" s="898"/>
      <c r="B135" s="782"/>
      <c r="C135" s="770"/>
      <c r="D135" s="771"/>
      <c r="E135" s="783"/>
      <c r="F135" s="448"/>
      <c r="G135" s="469"/>
      <c r="H135" s="469"/>
      <c r="I135" s="162"/>
      <c r="J135" s="145"/>
      <c r="K135" s="145"/>
      <c r="L135" s="145"/>
    </row>
    <row r="136" spans="1:12" s="147" customFormat="1" ht="18.75" customHeight="1" x14ac:dyDescent="0.2">
      <c r="A136" s="898"/>
      <c r="B136" s="782"/>
      <c r="C136" s="770"/>
      <c r="D136" s="771"/>
      <c r="E136" s="783"/>
      <c r="F136" s="448"/>
      <c r="G136" s="469"/>
      <c r="H136" s="469"/>
      <c r="I136" s="162"/>
      <c r="J136" s="145"/>
      <c r="K136" s="145"/>
      <c r="L136" s="145"/>
    </row>
    <row r="137" spans="1:12" s="147" customFormat="1" ht="18.75" customHeight="1" x14ac:dyDescent="0.2">
      <c r="A137" s="898"/>
      <c r="B137" s="782"/>
      <c r="C137" s="770"/>
      <c r="D137" s="771"/>
      <c r="E137" s="783"/>
      <c r="F137" s="448"/>
      <c r="G137" s="469"/>
      <c r="H137" s="469"/>
      <c r="I137" s="162"/>
      <c r="J137" s="145"/>
      <c r="K137" s="145"/>
      <c r="L137" s="145"/>
    </row>
    <row r="138" spans="1:12" s="147" customFormat="1" ht="18.75" customHeight="1" x14ac:dyDescent="0.2">
      <c r="A138" s="898"/>
      <c r="B138" s="782"/>
      <c r="C138" s="770"/>
      <c r="D138" s="771"/>
      <c r="E138" s="783"/>
      <c r="F138" s="448"/>
      <c r="G138" s="469"/>
      <c r="H138" s="469"/>
      <c r="I138" s="162"/>
      <c r="J138" s="145"/>
      <c r="K138" s="145"/>
      <c r="L138" s="145"/>
    </row>
    <row r="139" spans="1:12" s="147" customFormat="1" ht="18.75" customHeight="1" x14ac:dyDescent="0.2">
      <c r="A139" s="898"/>
      <c r="B139" s="782"/>
      <c r="C139" s="770"/>
      <c r="D139" s="771"/>
      <c r="E139" s="783"/>
      <c r="F139" s="448"/>
      <c r="G139" s="469"/>
      <c r="H139" s="469"/>
      <c r="I139" s="162"/>
      <c r="J139" s="145"/>
      <c r="K139" s="145"/>
      <c r="L139" s="145"/>
    </row>
    <row r="140" spans="1:12" s="147" customFormat="1" ht="18.75" customHeight="1" x14ac:dyDescent="0.2">
      <c r="A140" s="898"/>
      <c r="B140" s="782"/>
      <c r="C140" s="770"/>
      <c r="D140" s="771"/>
      <c r="E140" s="783"/>
      <c r="F140" s="448"/>
      <c r="G140" s="469"/>
      <c r="H140" s="469"/>
      <c r="I140" s="162"/>
      <c r="J140" s="145"/>
      <c r="K140" s="145"/>
      <c r="L140" s="145"/>
    </row>
    <row r="141" spans="1:12" s="147" customFormat="1" ht="18.75" customHeight="1" x14ac:dyDescent="0.2">
      <c r="A141" s="898"/>
      <c r="B141" s="782"/>
      <c r="C141" s="770"/>
      <c r="D141" s="771"/>
      <c r="E141" s="783"/>
      <c r="F141" s="448"/>
      <c r="G141" s="469"/>
      <c r="H141" s="469"/>
      <c r="I141" s="162"/>
      <c r="J141" s="145"/>
      <c r="K141" s="145"/>
      <c r="L141" s="331"/>
    </row>
    <row r="142" spans="1:12" s="147" customFormat="1" ht="18.75" customHeight="1" x14ac:dyDescent="0.2">
      <c r="A142" s="898"/>
      <c r="B142" s="782"/>
      <c r="C142" s="770"/>
      <c r="D142" s="771"/>
      <c r="E142" s="783"/>
      <c r="F142" s="448"/>
      <c r="G142" s="469"/>
      <c r="H142" s="469"/>
      <c r="I142" s="162"/>
      <c r="J142" s="145"/>
      <c r="K142" s="145"/>
      <c r="L142" s="331"/>
    </row>
    <row r="143" spans="1:12" s="147" customFormat="1" ht="18.75" customHeight="1" x14ac:dyDescent="0.2">
      <c r="A143" s="898"/>
      <c r="B143" s="782"/>
      <c r="C143" s="770"/>
      <c r="D143" s="771"/>
      <c r="E143" s="783"/>
      <c r="F143" s="448"/>
      <c r="G143" s="469"/>
      <c r="H143" s="469"/>
      <c r="I143" s="162"/>
      <c r="J143" s="145"/>
      <c r="K143" s="145"/>
      <c r="L143" s="331"/>
    </row>
    <row r="144" spans="1:12" s="147" customFormat="1" ht="18.75" customHeight="1" x14ac:dyDescent="0.2">
      <c r="A144" s="898"/>
      <c r="B144" s="782"/>
      <c r="C144" s="770"/>
      <c r="D144" s="771"/>
      <c r="E144" s="783"/>
      <c r="F144" s="448"/>
      <c r="G144" s="469"/>
      <c r="H144" s="469"/>
      <c r="I144" s="162"/>
      <c r="J144" s="145"/>
      <c r="K144" s="145"/>
      <c r="L144" s="331"/>
    </row>
    <row r="145" spans="1:12" s="147" customFormat="1" ht="18.75" customHeight="1" x14ac:dyDescent="0.2">
      <c r="A145" s="898"/>
      <c r="B145" s="782"/>
      <c r="C145" s="770"/>
      <c r="D145" s="771"/>
      <c r="E145" s="783"/>
      <c r="F145" s="448"/>
      <c r="G145" s="469"/>
      <c r="H145" s="469"/>
      <c r="I145" s="162"/>
      <c r="J145" s="145"/>
      <c r="K145" s="145"/>
      <c r="L145" s="331"/>
    </row>
    <row r="146" spans="1:12" s="147" customFormat="1" ht="18.75" customHeight="1" x14ac:dyDescent="0.2">
      <c r="A146" s="898"/>
      <c r="B146" s="782"/>
      <c r="C146" s="770"/>
      <c r="D146" s="771"/>
      <c r="E146" s="783"/>
      <c r="F146" s="448"/>
      <c r="G146" s="469"/>
      <c r="H146" s="469"/>
      <c r="I146" s="162"/>
      <c r="J146" s="145"/>
      <c r="K146" s="145"/>
      <c r="L146" s="331"/>
    </row>
    <row r="147" spans="1:12" s="147" customFormat="1" ht="18.75" customHeight="1" x14ac:dyDescent="0.2">
      <c r="A147" s="898"/>
      <c r="B147" s="782"/>
      <c r="C147" s="770"/>
      <c r="D147" s="771"/>
      <c r="E147" s="783"/>
      <c r="F147" s="448"/>
      <c r="G147" s="469"/>
      <c r="H147" s="469"/>
      <c r="I147" s="162"/>
      <c r="J147" s="145"/>
      <c r="K147" s="145"/>
      <c r="L147" s="331"/>
    </row>
    <row r="148" spans="1:12" s="147" customFormat="1" ht="18" customHeight="1" x14ac:dyDescent="0.2">
      <c r="A148" s="898"/>
      <c r="B148" s="775"/>
      <c r="C148" s="155"/>
      <c r="D148" s="162"/>
      <c r="E148" s="155"/>
      <c r="F148" s="155"/>
      <c r="H148" s="443"/>
      <c r="I148" s="162"/>
      <c r="J148" s="145"/>
      <c r="K148" s="145"/>
      <c r="L148" s="331"/>
    </row>
  </sheetData>
  <mergeCells count="4">
    <mergeCell ref="B2:E2"/>
    <mergeCell ref="B4:E4"/>
    <mergeCell ref="D11:D12"/>
    <mergeCell ref="B11:C11"/>
  </mergeCells>
  <hyperlinks>
    <hyperlink ref="G2" location="HOME!Print_Area" display="HOME" xr:uid="{AE578B28-EC79-4058-B73B-9CC0DDD9BED8}"/>
    <hyperlink ref="H36" r:id="rId1" xr:uid="{44740B0E-8C37-4244-A317-6DD391C1078D}"/>
    <hyperlink ref="C36" r:id="rId2" xr:uid="{C9D2E8CB-E617-4F45-AB6B-6AF0B8AB9356}"/>
    <hyperlink ref="H41" r:id="rId3" xr:uid="{BE5DC30C-76A5-4F95-AA70-9798CB9CB1DF}"/>
    <hyperlink ref="H40" r:id="rId4" xr:uid="{20FF7449-CC23-43A9-8105-881522C0F469}"/>
    <hyperlink ref="C40" r:id="rId5" xr:uid="{5433F482-88BF-408A-B86E-D378506D1079}"/>
    <hyperlink ref="C41" r:id="rId6" xr:uid="{ED5D9F1C-2ADE-4C95-BDA9-FE1DE3A24722}"/>
    <hyperlink ref="C38" r:id="rId7" xr:uid="{034F1222-ACA6-4064-816A-FD6F9D305C84}"/>
    <hyperlink ref="C37" r:id="rId8" xr:uid="{20A52235-D15F-4F08-893F-47187534BB10}"/>
    <hyperlink ref="C43" r:id="rId9" xr:uid="{2057A2FD-D084-4DB6-87C8-4F0F256F9C0A}"/>
    <hyperlink ref="H39" r:id="rId10" xr:uid="{1C9CCDD7-5885-4DB4-A282-136ABCD98A8C}"/>
    <hyperlink ref="H42" r:id="rId11" xr:uid="{BD075C6A-B1E0-4F65-A6D4-D820484A635F}"/>
    <hyperlink ref="C39" r:id="rId12" xr:uid="{023188D6-869B-4468-BF3C-6189F6C99BB5}"/>
    <hyperlink ref="F36" r:id="rId13" xr:uid="{9A693FFD-CC33-48CD-8BF4-22ECF966D604}"/>
    <hyperlink ref="F41" r:id="rId14" xr:uid="{8EE2D64F-374D-4E75-93A0-B8D256B84F1A}"/>
    <hyperlink ref="F37" r:id="rId15" xr:uid="{A9C80239-6FE5-4D03-B5AD-AB8E3AD753A6}"/>
    <hyperlink ref="F38" r:id="rId16" xr:uid="{378E6BC6-CC8C-4BD9-B431-99A0B043BDC1}"/>
    <hyperlink ref="F39" r:id="rId17" xr:uid="{BBD0786E-3C86-43FE-8676-E49A72613EFA}"/>
    <hyperlink ref="F40" r:id="rId18" xr:uid="{EE859BA7-0F41-4539-8C75-5DBBA8917C16}"/>
    <hyperlink ref="H37" r:id="rId19" xr:uid="{D8880C6C-2C5B-4CCD-9727-2E708A9A499C}"/>
    <hyperlink ref="H38" r:id="rId20" xr:uid="{A1C63E19-6974-451F-AFF6-4F732AB16C1D}"/>
    <hyperlink ref="F42" r:id="rId21" xr:uid="{18693294-BEDC-4E34-A19B-A054631BCCBB}"/>
  </hyperlinks>
  <pageMargins left="0.35433070866141736" right="0.70866141732283472" top="0.74803149606299213" bottom="0.74803149606299213" header="0.31496062992125984" footer="0.31496062992125984"/>
  <pageSetup paperSize="9" scale="55" orientation="landscape" r:id="rId22"/>
  <headerFooter>
    <oddFooter>&amp;L_x000D_&amp;1#&amp;"Calibri"&amp;10&amp;K000000 Sensitivity: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70"/>
  <sheetViews>
    <sheetView showGridLines="0" zoomScale="115" zoomScaleNormal="115" zoomScaleSheetLayoutView="75" workbookViewId="0">
      <selection activeCell="F54" sqref="F54"/>
    </sheetView>
  </sheetViews>
  <sheetFormatPr defaultColWidth="9.140625" defaultRowHeight="18.75" customHeight="1" x14ac:dyDescent="0.2"/>
  <cols>
    <col min="1" max="1" width="25.28515625" style="896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8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18" customHeight="1" thickBot="1" x14ac:dyDescent="0.25">
      <c r="B2" s="1203" t="s">
        <v>116</v>
      </c>
      <c r="C2" s="1203"/>
      <c r="D2" s="1203"/>
      <c r="E2" s="1203"/>
      <c r="F2" s="1203"/>
      <c r="G2" s="121"/>
      <c r="H2" s="1036" t="s">
        <v>377</v>
      </c>
      <c r="I2" s="420"/>
      <c r="J2" s="121"/>
      <c r="K2" s="121"/>
    </row>
    <row r="3" spans="1:11" ht="18.75" customHeight="1" thickBot="1" x14ac:dyDescent="0.25">
      <c r="B3" s="123"/>
      <c r="C3" s="122"/>
      <c r="D3" s="122"/>
      <c r="E3" s="122"/>
      <c r="F3" s="122"/>
      <c r="I3" s="121"/>
      <c r="J3" s="121"/>
      <c r="K3" s="121"/>
    </row>
    <row r="4" spans="1:11" s="1008" customFormat="1" ht="30" customHeight="1" thickBot="1" x14ac:dyDescent="0.25">
      <c r="A4" s="1145"/>
      <c r="B4" s="1178" t="s">
        <v>2652</v>
      </c>
      <c r="C4" s="1179"/>
      <c r="D4" s="1179"/>
      <c r="E4" s="1179"/>
      <c r="F4" s="1180"/>
      <c r="G4" s="1011"/>
      <c r="H4" s="1009"/>
      <c r="I4" s="1012"/>
      <c r="J4" s="1012"/>
      <c r="K4" s="1013"/>
    </row>
    <row r="5" spans="1:11" ht="18.75" customHeight="1" x14ac:dyDescent="0.2">
      <c r="B5" s="16"/>
      <c r="C5" s="131"/>
      <c r="D5" s="16"/>
      <c r="E5" s="16"/>
      <c r="F5" s="16"/>
      <c r="G5" s="576"/>
      <c r="H5" s="577"/>
      <c r="I5" s="577"/>
      <c r="J5" s="578"/>
      <c r="K5" s="579"/>
    </row>
    <row r="6" spans="1:11" s="14" customFormat="1" ht="18.75" customHeight="1" x14ac:dyDescent="0.2">
      <c r="A6" s="825"/>
      <c r="C6" s="828"/>
      <c r="D6" s="783"/>
      <c r="E6" s="783"/>
      <c r="F6" s="783"/>
      <c r="G6" s="783"/>
      <c r="H6" s="783"/>
      <c r="I6" s="783"/>
      <c r="J6" s="783"/>
      <c r="K6" s="815"/>
    </row>
    <row r="7" spans="1:11" s="14" customFormat="1" ht="37.5" customHeight="1" x14ac:dyDescent="0.2">
      <c r="B7" s="1185" t="s">
        <v>124</v>
      </c>
      <c r="C7" s="1186"/>
      <c r="D7" s="1176" t="s">
        <v>378</v>
      </c>
      <c r="E7" s="1020" t="s">
        <v>1408</v>
      </c>
      <c r="F7" s="1176" t="s">
        <v>1409</v>
      </c>
      <c r="G7" s="1217" t="s">
        <v>381</v>
      </c>
      <c r="H7" s="1176" t="s">
        <v>1408</v>
      </c>
      <c r="I7" s="1176" t="s">
        <v>2653</v>
      </c>
      <c r="J7" s="783"/>
      <c r="K7" s="1032" t="s">
        <v>668</v>
      </c>
    </row>
    <row r="8" spans="1:11" s="14" customFormat="1" ht="35.25" customHeight="1" x14ac:dyDescent="0.2">
      <c r="A8" s="825"/>
      <c r="B8" s="1023" t="s">
        <v>380</v>
      </c>
      <c r="C8" s="1023" t="s">
        <v>381</v>
      </c>
      <c r="D8" s="1177"/>
      <c r="E8" s="1019" t="s">
        <v>160</v>
      </c>
      <c r="F8" s="1177"/>
      <c r="G8" s="1218"/>
      <c r="H8" s="1177"/>
      <c r="I8" s="1177"/>
      <c r="J8" s="783"/>
      <c r="K8" s="1136" t="s">
        <v>2654</v>
      </c>
    </row>
    <row r="9" spans="1:11" s="14" customFormat="1" ht="18.75" hidden="1" customHeight="1" x14ac:dyDescent="0.2">
      <c r="A9" s="825"/>
      <c r="B9" s="648" t="s">
        <v>1433</v>
      </c>
      <c r="C9" s="648" t="s">
        <v>1921</v>
      </c>
      <c r="D9" s="829">
        <v>45301</v>
      </c>
      <c r="E9" s="777">
        <f t="shared" ref="E9" si="0">D9+9</f>
        <v>45310</v>
      </c>
      <c r="F9" s="832" t="s">
        <v>2655</v>
      </c>
      <c r="G9" s="777" t="s">
        <v>2656</v>
      </c>
      <c r="H9" s="777">
        <v>45310</v>
      </c>
      <c r="I9" s="777">
        <f t="shared" ref="I9:I10" si="1">D9+18</f>
        <v>45319</v>
      </c>
      <c r="J9" s="783"/>
      <c r="K9" s="816">
        <v>45295</v>
      </c>
    </row>
    <row r="10" spans="1:11" s="14" customFormat="1" ht="18.75" hidden="1" customHeight="1" x14ac:dyDescent="0.2">
      <c r="A10" s="825"/>
      <c r="B10" s="831" t="s">
        <v>2657</v>
      </c>
      <c r="C10" s="648" t="s">
        <v>1922</v>
      </c>
      <c r="D10" s="829">
        <v>45305</v>
      </c>
      <c r="E10" s="777">
        <f t="shared" ref="E10" si="2">D10+9</f>
        <v>45314</v>
      </c>
      <c r="F10" s="832" t="s">
        <v>509</v>
      </c>
      <c r="G10" s="777" t="s">
        <v>509</v>
      </c>
      <c r="H10" s="777">
        <f t="shared" ref="H10:H11" si="3">E10</f>
        <v>45314</v>
      </c>
      <c r="I10" s="777">
        <f t="shared" si="1"/>
        <v>45323</v>
      </c>
      <c r="J10" s="783"/>
      <c r="K10" s="816">
        <f t="shared" ref="K10:K16" si="4">K9+7</f>
        <v>45302</v>
      </c>
    </row>
    <row r="11" spans="1:11" s="14" customFormat="1" ht="18.75" hidden="1" customHeight="1" x14ac:dyDescent="0.2">
      <c r="A11" s="825"/>
      <c r="B11" s="831" t="s">
        <v>1413</v>
      </c>
      <c r="C11" s="648" t="s">
        <v>1414</v>
      </c>
      <c r="D11" s="829">
        <v>45308</v>
      </c>
      <c r="E11" s="777">
        <f t="shared" ref="E11:E13" si="5">D11+9</f>
        <v>45317</v>
      </c>
      <c r="F11" s="832" t="s">
        <v>509</v>
      </c>
      <c r="G11" s="777" t="s">
        <v>2658</v>
      </c>
      <c r="H11" s="777">
        <f t="shared" si="3"/>
        <v>45317</v>
      </c>
      <c r="I11" s="777">
        <f t="shared" ref="I11:I16" si="6">D11+18</f>
        <v>45326</v>
      </c>
      <c r="J11" s="783"/>
      <c r="K11" s="816">
        <f t="shared" si="4"/>
        <v>45309</v>
      </c>
    </row>
    <row r="12" spans="1:11" s="14" customFormat="1" ht="18.75" hidden="1" customHeight="1" x14ac:dyDescent="0.2">
      <c r="A12" s="825"/>
      <c r="B12" s="831" t="s">
        <v>2659</v>
      </c>
      <c r="C12" s="648" t="s">
        <v>1418</v>
      </c>
      <c r="D12" s="829">
        <v>45319</v>
      </c>
      <c r="E12" s="777">
        <f t="shared" si="5"/>
        <v>45328</v>
      </c>
      <c r="F12" s="832" t="s">
        <v>2646</v>
      </c>
      <c r="G12" s="777" t="s">
        <v>2660</v>
      </c>
      <c r="H12" s="777">
        <v>45329</v>
      </c>
      <c r="I12" s="777">
        <f t="shared" si="6"/>
        <v>45337</v>
      </c>
      <c r="J12" s="783"/>
      <c r="K12" s="816">
        <f t="shared" si="4"/>
        <v>45316</v>
      </c>
    </row>
    <row r="13" spans="1:11" s="14" customFormat="1" ht="18.75" hidden="1" customHeight="1" x14ac:dyDescent="0.2">
      <c r="A13" s="825"/>
      <c r="B13" s="831" t="s">
        <v>2661</v>
      </c>
      <c r="C13" s="648" t="s">
        <v>1422</v>
      </c>
      <c r="D13" s="829">
        <v>45322</v>
      </c>
      <c r="E13" s="777">
        <f t="shared" si="5"/>
        <v>45331</v>
      </c>
      <c r="F13" s="832" t="s">
        <v>2655</v>
      </c>
      <c r="G13" s="777" t="s">
        <v>2662</v>
      </c>
      <c r="H13" s="777">
        <v>45336</v>
      </c>
      <c r="I13" s="777">
        <f t="shared" si="6"/>
        <v>45340</v>
      </c>
      <c r="J13" s="783"/>
      <c r="K13" s="816">
        <v>45323</v>
      </c>
    </row>
    <row r="14" spans="1:11" s="14" customFormat="1" ht="18.75" hidden="1" customHeight="1" x14ac:dyDescent="0.2">
      <c r="A14" s="825"/>
      <c r="B14" s="831" t="s">
        <v>1425</v>
      </c>
      <c r="C14" s="648" t="s">
        <v>1426</v>
      </c>
      <c r="D14" s="829">
        <v>45330</v>
      </c>
      <c r="E14" s="777">
        <f t="shared" ref="E14:E15" si="7">D14+9</f>
        <v>45339</v>
      </c>
      <c r="F14" s="832" t="s">
        <v>2646</v>
      </c>
      <c r="G14" s="777" t="s">
        <v>2663</v>
      </c>
      <c r="H14" s="777">
        <v>45343</v>
      </c>
      <c r="I14" s="777">
        <f t="shared" si="6"/>
        <v>45348</v>
      </c>
      <c r="J14" s="783"/>
      <c r="K14" s="816">
        <f t="shared" si="4"/>
        <v>45330</v>
      </c>
    </row>
    <row r="15" spans="1:11" s="14" customFormat="1" ht="18.75" hidden="1" customHeight="1" x14ac:dyDescent="0.2">
      <c r="A15" s="825"/>
      <c r="B15" s="831" t="s">
        <v>1429</v>
      </c>
      <c r="C15" s="648" t="s">
        <v>1430</v>
      </c>
      <c r="D15" s="829">
        <v>45342</v>
      </c>
      <c r="E15" s="777">
        <f t="shared" si="7"/>
        <v>45351</v>
      </c>
      <c r="F15" s="832" t="s">
        <v>2655</v>
      </c>
      <c r="G15" s="777" t="s">
        <v>2664</v>
      </c>
      <c r="H15" s="777">
        <v>45350</v>
      </c>
      <c r="I15" s="777">
        <f t="shared" si="6"/>
        <v>45360</v>
      </c>
      <c r="J15" s="783"/>
      <c r="K15" s="816">
        <f t="shared" si="4"/>
        <v>45337</v>
      </c>
    </row>
    <row r="16" spans="1:11" s="14" customFormat="1" ht="18.75" hidden="1" customHeight="1" x14ac:dyDescent="0.2">
      <c r="A16" s="825"/>
      <c r="B16" s="831" t="s">
        <v>1433</v>
      </c>
      <c r="C16" s="648" t="s">
        <v>1434</v>
      </c>
      <c r="D16" s="829">
        <v>45343</v>
      </c>
      <c r="E16" s="777">
        <f t="shared" ref="E16" si="8">D16+9</f>
        <v>45352</v>
      </c>
      <c r="F16" s="832" t="s">
        <v>2646</v>
      </c>
      <c r="G16" s="777" t="s">
        <v>2665</v>
      </c>
      <c r="H16" s="777">
        <v>45357</v>
      </c>
      <c r="I16" s="777">
        <f t="shared" si="6"/>
        <v>45361</v>
      </c>
      <c r="J16" s="783"/>
      <c r="K16" s="816">
        <f t="shared" si="4"/>
        <v>45344</v>
      </c>
    </row>
    <row r="17" spans="1:11" s="14" customFormat="1" ht="18.75" hidden="1" customHeight="1" x14ac:dyDescent="0.2">
      <c r="A17" s="825"/>
      <c r="B17" s="831" t="s">
        <v>1437</v>
      </c>
      <c r="C17" s="648" t="s">
        <v>1438</v>
      </c>
      <c r="D17" s="829">
        <f t="shared" ref="D17" si="9">D16+7</f>
        <v>45350</v>
      </c>
      <c r="E17" s="777">
        <f>D17+9</f>
        <v>45359</v>
      </c>
      <c r="F17" s="832" t="s">
        <v>2655</v>
      </c>
      <c r="G17" s="777" t="s">
        <v>2666</v>
      </c>
      <c r="H17" s="777">
        <v>45364</v>
      </c>
      <c r="I17" s="777">
        <f>D17+18</f>
        <v>45368</v>
      </c>
      <c r="J17" s="783"/>
      <c r="K17" s="816">
        <f>K16+7</f>
        <v>45351</v>
      </c>
    </row>
    <row r="18" spans="1:11" s="14" customFormat="1" ht="18.75" hidden="1" customHeight="1" x14ac:dyDescent="0.2">
      <c r="A18" s="825"/>
      <c r="B18" s="831" t="s">
        <v>1413</v>
      </c>
      <c r="C18" s="648" t="s">
        <v>1441</v>
      </c>
      <c r="D18" s="829">
        <v>45357</v>
      </c>
      <c r="E18" s="777">
        <f>D18+9</f>
        <v>45366</v>
      </c>
      <c r="F18" s="832" t="s">
        <v>2646</v>
      </c>
      <c r="G18" s="777" t="s">
        <v>2667</v>
      </c>
      <c r="H18" s="777">
        <v>45371</v>
      </c>
      <c r="I18" s="777">
        <f>D18+18</f>
        <v>45375</v>
      </c>
      <c r="J18" s="783"/>
      <c r="K18" s="816">
        <v>45358</v>
      </c>
    </row>
    <row r="19" spans="1:11" s="14" customFormat="1" ht="18.75" hidden="1" customHeight="1" x14ac:dyDescent="0.2">
      <c r="A19" s="825" t="s">
        <v>1838</v>
      </c>
      <c r="B19" s="903" t="s">
        <v>494</v>
      </c>
      <c r="C19" s="648" t="s">
        <v>1443</v>
      </c>
      <c r="D19" s="829">
        <v>45373</v>
      </c>
      <c r="E19" s="899" t="s">
        <v>494</v>
      </c>
      <c r="F19" s="832" t="s">
        <v>2646</v>
      </c>
      <c r="G19" s="777" t="s">
        <v>2668</v>
      </c>
      <c r="H19" s="777">
        <v>45381</v>
      </c>
      <c r="I19" s="777">
        <f>D19+18</f>
        <v>45391</v>
      </c>
      <c r="J19" s="783"/>
      <c r="K19" s="816">
        <f>K18+7</f>
        <v>45365</v>
      </c>
    </row>
    <row r="20" spans="1:11" s="14" customFormat="1" ht="18.75" hidden="1" customHeight="1" x14ac:dyDescent="0.2">
      <c r="A20" s="825"/>
      <c r="B20" s="1057" t="s">
        <v>1425</v>
      </c>
      <c r="C20" s="1061" t="s">
        <v>1445</v>
      </c>
      <c r="D20" s="1061">
        <v>45379</v>
      </c>
      <c r="E20" s="777">
        <f t="shared" ref="E20:E21" si="10">D20+9</f>
        <v>45388</v>
      </c>
      <c r="F20" s="832" t="s">
        <v>2646</v>
      </c>
      <c r="G20" s="777" t="s">
        <v>2669</v>
      </c>
      <c r="H20" s="777">
        <v>45397</v>
      </c>
      <c r="I20" s="777">
        <v>45402</v>
      </c>
      <c r="J20" s="783"/>
      <c r="K20" s="777">
        <f t="shared" ref="K20:K26" si="11">K19+7</f>
        <v>45372</v>
      </c>
    </row>
    <row r="21" spans="1:11" s="14" customFormat="1" ht="18.75" hidden="1" customHeight="1" x14ac:dyDescent="0.2">
      <c r="A21" s="825"/>
      <c r="B21" s="1057" t="s">
        <v>1417</v>
      </c>
      <c r="C21" s="1061" t="s">
        <v>1448</v>
      </c>
      <c r="D21" s="1061">
        <v>45380</v>
      </c>
      <c r="E21" s="777">
        <f t="shared" si="10"/>
        <v>45389</v>
      </c>
      <c r="F21" s="832" t="s">
        <v>2646</v>
      </c>
      <c r="G21" s="777" t="s">
        <v>2669</v>
      </c>
      <c r="H21" s="777">
        <v>45397</v>
      </c>
      <c r="I21" s="777">
        <v>45402</v>
      </c>
      <c r="J21" s="783"/>
      <c r="K21" s="777">
        <f t="shared" si="11"/>
        <v>45379</v>
      </c>
    </row>
    <row r="22" spans="1:11" s="14" customFormat="1" ht="18.75" hidden="1" customHeight="1" x14ac:dyDescent="0.2">
      <c r="A22" s="825"/>
      <c r="B22" s="1057" t="s">
        <v>1433</v>
      </c>
      <c r="C22" s="1061" t="s">
        <v>1450</v>
      </c>
      <c r="D22" s="1061">
        <v>45385</v>
      </c>
      <c r="E22" s="777">
        <f t="shared" ref="E22:E27" si="12">D22+9</f>
        <v>45394</v>
      </c>
      <c r="F22" s="832" t="s">
        <v>2646</v>
      </c>
      <c r="G22" s="777" t="s">
        <v>2669</v>
      </c>
      <c r="H22" s="777">
        <v>45397</v>
      </c>
      <c r="I22" s="777">
        <v>45402</v>
      </c>
      <c r="J22" s="783"/>
      <c r="K22" s="777">
        <v>45386</v>
      </c>
    </row>
    <row r="23" spans="1:11" s="14" customFormat="1" ht="18.75" hidden="1" customHeight="1" x14ac:dyDescent="0.2">
      <c r="A23" s="825"/>
      <c r="B23" s="1057" t="s">
        <v>1437</v>
      </c>
      <c r="C23" s="1061" t="s">
        <v>1462</v>
      </c>
      <c r="D23" s="1061">
        <v>45393</v>
      </c>
      <c r="E23" s="777">
        <f t="shared" si="12"/>
        <v>45402</v>
      </c>
      <c r="F23" s="832" t="s">
        <v>2655</v>
      </c>
      <c r="G23" s="777" t="s">
        <v>2670</v>
      </c>
      <c r="H23" s="777">
        <v>45431</v>
      </c>
      <c r="I23" s="777">
        <v>45434</v>
      </c>
      <c r="J23" s="783"/>
      <c r="K23" s="777">
        <f t="shared" si="11"/>
        <v>45393</v>
      </c>
    </row>
    <row r="24" spans="1:11" s="14" customFormat="1" ht="18.75" hidden="1" customHeight="1" x14ac:dyDescent="0.2">
      <c r="A24" s="825" t="s">
        <v>2671</v>
      </c>
      <c r="B24" s="1014" t="s">
        <v>494</v>
      </c>
      <c r="C24" s="1055" t="s">
        <v>1464</v>
      </c>
      <c r="D24" s="977">
        <v>45399</v>
      </c>
      <c r="E24" s="886">
        <f t="shared" si="12"/>
        <v>45408</v>
      </c>
      <c r="F24" s="1087" t="s">
        <v>2655</v>
      </c>
      <c r="G24" s="886" t="s">
        <v>2672</v>
      </c>
      <c r="H24" s="886">
        <v>45414</v>
      </c>
      <c r="I24" s="886">
        <f t="shared" ref="I24" si="13">D24+18</f>
        <v>45417</v>
      </c>
      <c r="J24" s="783"/>
      <c r="K24" s="777">
        <f t="shared" si="11"/>
        <v>45400</v>
      </c>
    </row>
    <row r="25" spans="1:11" s="14" customFormat="1" ht="18.75" hidden="1" customHeight="1" x14ac:dyDescent="0.2">
      <c r="A25" s="825"/>
      <c r="B25" s="1054" t="s">
        <v>1447</v>
      </c>
      <c r="C25" s="1055" t="s">
        <v>1466</v>
      </c>
      <c r="D25" s="1055">
        <v>45415</v>
      </c>
      <c r="E25" s="777">
        <f t="shared" si="12"/>
        <v>45424</v>
      </c>
      <c r="F25" s="832" t="s">
        <v>2655</v>
      </c>
      <c r="G25" s="777" t="s">
        <v>2673</v>
      </c>
      <c r="H25" s="777">
        <v>45427</v>
      </c>
      <c r="I25" s="777">
        <f>H25+5</f>
        <v>45432</v>
      </c>
      <c r="J25" s="783"/>
      <c r="K25" s="777">
        <f t="shared" si="11"/>
        <v>45407</v>
      </c>
    </row>
    <row r="26" spans="1:11" s="14" customFormat="1" ht="18.75" hidden="1" customHeight="1" x14ac:dyDescent="0.2">
      <c r="A26" s="825"/>
      <c r="B26" s="1054" t="s">
        <v>1425</v>
      </c>
      <c r="C26" s="1055" t="s">
        <v>1926</v>
      </c>
      <c r="D26" s="1055">
        <v>45419</v>
      </c>
      <c r="E26" s="777">
        <f t="shared" si="12"/>
        <v>45428</v>
      </c>
      <c r="F26" s="832" t="s">
        <v>2655</v>
      </c>
      <c r="G26" s="777" t="s">
        <v>2674</v>
      </c>
      <c r="H26" s="777">
        <v>45436</v>
      </c>
      <c r="I26" s="777">
        <f t="shared" ref="I26:I31" si="14">H26+5</f>
        <v>45441</v>
      </c>
      <c r="J26" s="783"/>
      <c r="K26" s="777">
        <f t="shared" si="11"/>
        <v>45414</v>
      </c>
    </row>
    <row r="27" spans="1:11" s="14" customFormat="1" ht="18.75" hidden="1" customHeight="1" x14ac:dyDescent="0.2">
      <c r="A27" s="825" t="s">
        <v>1417</v>
      </c>
      <c r="B27" s="1056" t="s">
        <v>388</v>
      </c>
      <c r="C27" s="1061" t="s">
        <v>1928</v>
      </c>
      <c r="D27" s="977">
        <v>45424</v>
      </c>
      <c r="E27" s="820">
        <f t="shared" si="12"/>
        <v>45433</v>
      </c>
      <c r="F27" s="1140" t="s">
        <v>2646</v>
      </c>
      <c r="G27" s="820" t="s">
        <v>2675</v>
      </c>
      <c r="H27" s="820">
        <v>45441</v>
      </c>
      <c r="I27" s="820">
        <f t="shared" si="14"/>
        <v>45446</v>
      </c>
      <c r="J27" s="783"/>
      <c r="K27" s="777">
        <v>45421</v>
      </c>
    </row>
    <row r="28" spans="1:11" s="14" customFormat="1" ht="18.75" hidden="1" customHeight="1" x14ac:dyDescent="0.2">
      <c r="A28" s="825"/>
      <c r="B28" s="1061" t="s">
        <v>1433</v>
      </c>
      <c r="C28" s="1055" t="s">
        <v>1930</v>
      </c>
      <c r="D28" s="1055">
        <v>45429</v>
      </c>
      <c r="E28" s="777">
        <f t="shared" ref="E28:E31" si="15">D28+9</f>
        <v>45438</v>
      </c>
      <c r="F28" s="832" t="s">
        <v>2646</v>
      </c>
      <c r="G28" s="777" t="s">
        <v>2674</v>
      </c>
      <c r="H28" s="777">
        <v>45441</v>
      </c>
      <c r="I28" s="777">
        <f t="shared" si="14"/>
        <v>45446</v>
      </c>
      <c r="J28" s="783"/>
      <c r="K28" s="777">
        <f>K27+7</f>
        <v>45428</v>
      </c>
    </row>
    <row r="29" spans="1:11" s="14" customFormat="1" ht="18.75" hidden="1" customHeight="1" x14ac:dyDescent="0.2">
      <c r="A29" s="825"/>
      <c r="B29" s="1061" t="s">
        <v>1437</v>
      </c>
      <c r="C29" s="1061" t="s">
        <v>1931</v>
      </c>
      <c r="D29" s="1055">
        <v>45440</v>
      </c>
      <c r="E29" s="777">
        <f t="shared" si="15"/>
        <v>45449</v>
      </c>
      <c r="F29" s="832" t="s">
        <v>2646</v>
      </c>
      <c r="G29" s="777" t="s">
        <v>2676</v>
      </c>
      <c r="H29" s="777">
        <v>45454</v>
      </c>
      <c r="I29" s="777">
        <f t="shared" ref="I29" si="16">H29+5</f>
        <v>45459</v>
      </c>
      <c r="J29" s="783"/>
      <c r="K29" s="777">
        <f t="shared" ref="K29:K57" si="17">K28+7</f>
        <v>45435</v>
      </c>
    </row>
    <row r="30" spans="1:11" s="14" customFormat="1" ht="18.75" hidden="1" customHeight="1" x14ac:dyDescent="0.2">
      <c r="A30" s="825"/>
      <c r="B30" s="1149" t="s">
        <v>1876</v>
      </c>
      <c r="C30" s="1061" t="s">
        <v>1932</v>
      </c>
      <c r="D30" s="1055">
        <v>45451</v>
      </c>
      <c r="E30" s="777">
        <f t="shared" si="15"/>
        <v>45460</v>
      </c>
      <c r="F30" s="832" t="s">
        <v>2646</v>
      </c>
      <c r="G30" s="777" t="s">
        <v>2676</v>
      </c>
      <c r="H30" s="777">
        <v>45454</v>
      </c>
      <c r="I30" s="777">
        <f t="shared" si="14"/>
        <v>45459</v>
      </c>
      <c r="J30" s="783"/>
      <c r="K30" s="777">
        <f t="shared" si="17"/>
        <v>45442</v>
      </c>
    </row>
    <row r="31" spans="1:11" s="14" customFormat="1" ht="18.75" hidden="1" customHeight="1" x14ac:dyDescent="0.2">
      <c r="A31" s="825"/>
      <c r="B31" s="1061" t="s">
        <v>1413</v>
      </c>
      <c r="C31" s="1061" t="s">
        <v>1933</v>
      </c>
      <c r="D31" s="1055">
        <v>45454</v>
      </c>
      <c r="E31" s="777">
        <f t="shared" si="15"/>
        <v>45463</v>
      </c>
      <c r="F31" s="832" t="s">
        <v>2655</v>
      </c>
      <c r="G31" s="777" t="s">
        <v>2677</v>
      </c>
      <c r="H31" s="777">
        <v>45462</v>
      </c>
      <c r="I31" s="777">
        <f t="shared" si="14"/>
        <v>45467</v>
      </c>
      <c r="J31" s="783"/>
      <c r="K31" s="777">
        <f t="shared" si="17"/>
        <v>45449</v>
      </c>
    </row>
    <row r="32" spans="1:11" s="14" customFormat="1" ht="18.75" hidden="1" customHeight="1" x14ac:dyDescent="0.2">
      <c r="A32" s="825"/>
      <c r="B32" s="1061" t="s">
        <v>1447</v>
      </c>
      <c r="C32" s="1055" t="s">
        <v>1874</v>
      </c>
      <c r="D32" s="1055">
        <v>45454</v>
      </c>
      <c r="E32" s="777">
        <f t="shared" ref="E32:E35" si="18">D32+9</f>
        <v>45463</v>
      </c>
      <c r="F32" s="832" t="s">
        <v>2646</v>
      </c>
      <c r="G32" s="777" t="s">
        <v>2678</v>
      </c>
      <c r="H32" s="777">
        <v>45468</v>
      </c>
      <c r="I32" s="777">
        <f t="shared" ref="I32" si="19">H32+5</f>
        <v>45473</v>
      </c>
      <c r="J32" s="783"/>
      <c r="K32" s="777">
        <f>K31+7</f>
        <v>45456</v>
      </c>
    </row>
    <row r="33" spans="1:11" s="14" customFormat="1" ht="18.75" hidden="1" customHeight="1" x14ac:dyDescent="0.2">
      <c r="A33" s="825"/>
      <c r="B33" s="1061" t="s">
        <v>1447</v>
      </c>
      <c r="C33" s="1055" t="s">
        <v>1934</v>
      </c>
      <c r="D33" s="1055">
        <v>45461</v>
      </c>
      <c r="E33" s="777">
        <f t="shared" si="18"/>
        <v>45470</v>
      </c>
      <c r="F33" s="832"/>
      <c r="G33" s="777"/>
      <c r="H33" s="777"/>
      <c r="I33" s="777"/>
      <c r="J33" s="783"/>
      <c r="K33" s="777">
        <f t="shared" si="17"/>
        <v>45463</v>
      </c>
    </row>
    <row r="34" spans="1:11" s="14" customFormat="1" ht="18.75" hidden="1" customHeight="1" x14ac:dyDescent="0.2">
      <c r="A34" s="825"/>
      <c r="B34" s="1061" t="s">
        <v>1425</v>
      </c>
      <c r="C34" s="1061" t="s">
        <v>1935</v>
      </c>
      <c r="D34" s="1055">
        <v>45463</v>
      </c>
      <c r="E34" s="777">
        <f t="shared" si="18"/>
        <v>45472</v>
      </c>
      <c r="F34" s="832"/>
      <c r="G34" s="777"/>
      <c r="H34" s="777"/>
      <c r="I34" s="777"/>
      <c r="J34" s="783"/>
      <c r="K34" s="777">
        <f t="shared" si="17"/>
        <v>45470</v>
      </c>
    </row>
    <row r="35" spans="1:11" s="14" customFormat="1" ht="18.75" hidden="1" customHeight="1" x14ac:dyDescent="0.2">
      <c r="A35" s="825"/>
      <c r="B35" s="1154" t="s">
        <v>388</v>
      </c>
      <c r="C35" s="1055" t="s">
        <v>1936</v>
      </c>
      <c r="D35" s="977">
        <v>45469</v>
      </c>
      <c r="E35" s="820">
        <f t="shared" si="18"/>
        <v>45478</v>
      </c>
      <c r="F35" s="1101"/>
      <c r="G35" s="820"/>
      <c r="H35" s="820"/>
      <c r="I35" s="820"/>
      <c r="J35" s="783"/>
      <c r="K35" s="777">
        <f t="shared" si="17"/>
        <v>45477</v>
      </c>
    </row>
    <row r="36" spans="1:11" s="14" customFormat="1" ht="18.75" hidden="1" customHeight="1" x14ac:dyDescent="0.2">
      <c r="A36" s="825"/>
      <c r="B36" s="1061" t="s">
        <v>1417</v>
      </c>
      <c r="C36" s="1061" t="s">
        <v>1938</v>
      </c>
      <c r="D36" s="1055">
        <v>45481</v>
      </c>
      <c r="E36" s="777">
        <f t="shared" ref="E36:E37" si="20">D36+9</f>
        <v>45490</v>
      </c>
      <c r="F36" s="832" t="s">
        <v>2646</v>
      </c>
      <c r="G36" s="777" t="s">
        <v>2679</v>
      </c>
      <c r="H36" s="777">
        <v>45496</v>
      </c>
      <c r="I36" s="777">
        <f>H36+7</f>
        <v>45503</v>
      </c>
      <c r="J36" s="783"/>
      <c r="K36" s="777" t="e">
        <f>#REF!+7</f>
        <v>#REF!</v>
      </c>
    </row>
    <row r="37" spans="1:11" s="14" customFormat="1" ht="18.75" hidden="1" customHeight="1" x14ac:dyDescent="0.2">
      <c r="A37" s="825"/>
      <c r="B37" s="1061" t="s">
        <v>1884</v>
      </c>
      <c r="C37" s="1061" t="s">
        <v>1939</v>
      </c>
      <c r="D37" s="1053" t="s">
        <v>494</v>
      </c>
      <c r="E37" s="820" t="e">
        <f t="shared" si="20"/>
        <v>#VALUE!</v>
      </c>
      <c r="F37" s="1140" t="s">
        <v>2646</v>
      </c>
      <c r="G37" s="820" t="s">
        <v>2680</v>
      </c>
      <c r="H37" s="820">
        <v>45514</v>
      </c>
      <c r="I37" s="820">
        <f t="shared" ref="I37:I41" si="21">H37+7</f>
        <v>45521</v>
      </c>
      <c r="J37" s="783"/>
      <c r="K37" s="777" t="e">
        <f t="shared" si="17"/>
        <v>#REF!</v>
      </c>
    </row>
    <row r="38" spans="1:11" s="14" customFormat="1" ht="18.75" hidden="1" customHeight="1" x14ac:dyDescent="0.2">
      <c r="A38" s="825"/>
      <c r="B38" s="1055" t="s">
        <v>1876</v>
      </c>
      <c r="C38" s="1061" t="s">
        <v>1940</v>
      </c>
      <c r="D38" s="1055">
        <v>45505</v>
      </c>
      <c r="E38" s="777">
        <f t="shared" ref="E38:E39" si="22">D38+9</f>
        <v>45514</v>
      </c>
      <c r="F38" s="832" t="s">
        <v>2646</v>
      </c>
      <c r="G38" s="777" t="s">
        <v>2681</v>
      </c>
      <c r="H38" s="777">
        <v>45520</v>
      </c>
      <c r="I38" s="777">
        <f t="shared" si="21"/>
        <v>45527</v>
      </c>
      <c r="J38" s="783"/>
      <c r="K38" s="914" t="e">
        <f t="shared" si="17"/>
        <v>#REF!</v>
      </c>
    </row>
    <row r="39" spans="1:11" s="14" customFormat="1" ht="18.75" hidden="1" customHeight="1" x14ac:dyDescent="0.2">
      <c r="A39" s="825"/>
      <c r="B39" s="1149" t="s">
        <v>388</v>
      </c>
      <c r="C39" s="1061" t="s">
        <v>1942</v>
      </c>
      <c r="D39" s="977">
        <v>45507</v>
      </c>
      <c r="E39" s="820">
        <f t="shared" si="22"/>
        <v>45516</v>
      </c>
      <c r="F39" s="1140" t="s">
        <v>2646</v>
      </c>
      <c r="G39" s="820" t="s">
        <v>2680</v>
      </c>
      <c r="H39" s="820">
        <v>45524</v>
      </c>
      <c r="I39" s="820">
        <f t="shared" si="21"/>
        <v>45531</v>
      </c>
      <c r="J39" s="783"/>
      <c r="K39" s="914" t="e">
        <f t="shared" si="17"/>
        <v>#REF!</v>
      </c>
    </row>
    <row r="40" spans="1:11" s="14" customFormat="1" ht="18.75" hidden="1" customHeight="1" x14ac:dyDescent="0.2">
      <c r="A40" s="825"/>
      <c r="B40" s="1061" t="s">
        <v>1447</v>
      </c>
      <c r="C40" s="1055" t="s">
        <v>1943</v>
      </c>
      <c r="D40" s="1055">
        <v>45507</v>
      </c>
      <c r="E40" s="777">
        <f t="shared" ref="E40:E43" si="23">D40+9</f>
        <v>45516</v>
      </c>
      <c r="F40" s="832" t="s">
        <v>2646</v>
      </c>
      <c r="G40" s="777" t="s">
        <v>2681</v>
      </c>
      <c r="H40" s="777">
        <v>45520</v>
      </c>
      <c r="I40" s="777">
        <f t="shared" ref="I40" si="24">H40+7</f>
        <v>45527</v>
      </c>
      <c r="J40" s="783"/>
      <c r="K40" s="914" t="e">
        <f>K39+7</f>
        <v>#REF!</v>
      </c>
    </row>
    <row r="41" spans="1:11" s="14" customFormat="1" ht="18.75" hidden="1" customHeight="1" x14ac:dyDescent="0.2">
      <c r="A41" s="825"/>
      <c r="B41" s="1061" t="s">
        <v>1425</v>
      </c>
      <c r="C41" s="1061" t="s">
        <v>1944</v>
      </c>
      <c r="D41" s="1055">
        <v>45512</v>
      </c>
      <c r="E41" s="777">
        <f t="shared" si="23"/>
        <v>45521</v>
      </c>
      <c r="F41" s="832" t="s">
        <v>2646</v>
      </c>
      <c r="G41" s="777" t="s">
        <v>2680</v>
      </c>
      <c r="H41" s="777">
        <v>45529</v>
      </c>
      <c r="I41" s="777">
        <f t="shared" si="21"/>
        <v>45536</v>
      </c>
      <c r="J41" s="783"/>
      <c r="K41" s="914" t="e">
        <f t="shared" si="17"/>
        <v>#REF!</v>
      </c>
    </row>
    <row r="42" spans="1:11" s="14" customFormat="1" ht="18.75" hidden="1" customHeight="1" x14ac:dyDescent="0.2">
      <c r="A42" s="825"/>
      <c r="B42" s="1055" t="s">
        <v>1413</v>
      </c>
      <c r="C42" s="1061" t="s">
        <v>1945</v>
      </c>
      <c r="D42" s="1055">
        <v>45518</v>
      </c>
      <c r="E42" s="777">
        <f t="shared" si="23"/>
        <v>45527</v>
      </c>
      <c r="F42" s="832" t="s">
        <v>1487</v>
      </c>
      <c r="G42" s="777" t="s">
        <v>2682</v>
      </c>
      <c r="H42" s="777">
        <v>45529</v>
      </c>
      <c r="I42" s="777">
        <f t="shared" ref="I42" si="25">H42+7</f>
        <v>45536</v>
      </c>
      <c r="J42" s="783"/>
      <c r="K42" s="914" t="e">
        <f>K41+7</f>
        <v>#REF!</v>
      </c>
    </row>
    <row r="43" spans="1:11" s="14" customFormat="1" ht="18.75" hidden="1" customHeight="1" x14ac:dyDescent="0.2">
      <c r="A43" s="825"/>
      <c r="B43" s="1061" t="s">
        <v>1433</v>
      </c>
      <c r="C43" s="1061" t="s">
        <v>1946</v>
      </c>
      <c r="D43" s="1055">
        <v>45533</v>
      </c>
      <c r="E43" s="777">
        <f t="shared" si="23"/>
        <v>45542</v>
      </c>
      <c r="F43" s="832" t="s">
        <v>597</v>
      </c>
      <c r="G43" s="777" t="s">
        <v>2683</v>
      </c>
      <c r="H43" s="777">
        <v>45545</v>
      </c>
      <c r="I43" s="777">
        <f t="shared" ref="I43" si="26">H43+7</f>
        <v>45552</v>
      </c>
      <c r="J43" s="783"/>
      <c r="K43" s="914">
        <f>PERTIWI!L122</f>
        <v>45526</v>
      </c>
    </row>
    <row r="44" spans="1:11" s="14" customFormat="1" ht="18.75" hidden="1" customHeight="1" x14ac:dyDescent="0.2">
      <c r="A44" s="825"/>
      <c r="B44" s="1061" t="s">
        <v>1884</v>
      </c>
      <c r="C44" s="1061" t="s">
        <v>1947</v>
      </c>
      <c r="D44" s="1055">
        <v>45540</v>
      </c>
      <c r="E44" s="777">
        <f t="shared" ref="E44:E48" si="27">D44+9</f>
        <v>45549</v>
      </c>
      <c r="F44" s="832" t="s">
        <v>1487</v>
      </c>
      <c r="G44" s="777" t="s">
        <v>2684</v>
      </c>
      <c r="H44" s="777">
        <v>45559</v>
      </c>
      <c r="I44" s="777">
        <f t="shared" ref="I44:I48" si="28">H44+7</f>
        <v>45566</v>
      </c>
      <c r="J44" s="783"/>
      <c r="K44" s="914">
        <f t="shared" ref="K44" si="29">K43+7</f>
        <v>45533</v>
      </c>
    </row>
    <row r="45" spans="1:11" s="14" customFormat="1" ht="18.75" hidden="1" customHeight="1" x14ac:dyDescent="0.2">
      <c r="A45" s="825"/>
      <c r="B45" s="1055" t="s">
        <v>1886</v>
      </c>
      <c r="C45" s="1061" t="s">
        <v>1948</v>
      </c>
      <c r="D45" s="1055">
        <v>45545</v>
      </c>
      <c r="E45" s="777">
        <f t="shared" si="27"/>
        <v>45554</v>
      </c>
      <c r="F45" s="832" t="s">
        <v>1487</v>
      </c>
      <c r="G45" s="777" t="s">
        <v>2684</v>
      </c>
      <c r="H45" s="777">
        <v>45559</v>
      </c>
      <c r="I45" s="777">
        <f t="shared" ref="I45" si="30">H45+7</f>
        <v>45566</v>
      </c>
      <c r="J45" s="783"/>
      <c r="K45" s="777">
        <f t="shared" si="17"/>
        <v>45540</v>
      </c>
    </row>
    <row r="46" spans="1:11" s="14" customFormat="1" ht="18.75" hidden="1" customHeight="1" x14ac:dyDescent="0.2">
      <c r="A46" s="825"/>
      <c r="B46" s="1061" t="s">
        <v>1447</v>
      </c>
      <c r="C46" s="1055" t="s">
        <v>1949</v>
      </c>
      <c r="D46" s="1055">
        <v>45549</v>
      </c>
      <c r="E46" s="777">
        <f t="shared" si="27"/>
        <v>45558</v>
      </c>
      <c r="F46" s="1093" t="s">
        <v>2646</v>
      </c>
      <c r="G46" s="777" t="s">
        <v>2685</v>
      </c>
      <c r="H46" s="777">
        <v>45566</v>
      </c>
      <c r="I46" s="777">
        <f t="shared" si="28"/>
        <v>45573</v>
      </c>
      <c r="J46" s="783"/>
      <c r="K46" s="777">
        <f t="shared" si="17"/>
        <v>45547</v>
      </c>
    </row>
    <row r="47" spans="1:11" s="14" customFormat="1" ht="18.75" hidden="1" customHeight="1" x14ac:dyDescent="0.2">
      <c r="A47" s="825"/>
      <c r="B47" s="1061" t="s">
        <v>1437</v>
      </c>
      <c r="C47" s="1061" t="s">
        <v>1950</v>
      </c>
      <c r="D47" s="1055">
        <v>45557</v>
      </c>
      <c r="E47" s="777">
        <f t="shared" si="27"/>
        <v>45566</v>
      </c>
      <c r="F47" s="1093" t="s">
        <v>1487</v>
      </c>
      <c r="G47" s="777" t="s">
        <v>2686</v>
      </c>
      <c r="H47" s="777">
        <v>45573</v>
      </c>
      <c r="I47" s="777">
        <f t="shared" si="28"/>
        <v>45580</v>
      </c>
      <c r="J47" s="783"/>
      <c r="K47" s="777">
        <f t="shared" si="17"/>
        <v>45554</v>
      </c>
    </row>
    <row r="48" spans="1:11" s="14" customFormat="1" ht="18" hidden="1" customHeight="1" x14ac:dyDescent="0.2">
      <c r="A48" s="825"/>
      <c r="B48" s="1061" t="s">
        <v>1413</v>
      </c>
      <c r="C48" s="1061" t="s">
        <v>2687</v>
      </c>
      <c r="D48" s="1055">
        <v>45563</v>
      </c>
      <c r="E48" s="777">
        <f t="shared" si="27"/>
        <v>45572</v>
      </c>
      <c r="F48" s="832" t="s">
        <v>2646</v>
      </c>
      <c r="G48" s="777" t="s">
        <v>2688</v>
      </c>
      <c r="H48" s="777">
        <v>45580</v>
      </c>
      <c r="I48" s="777">
        <f t="shared" si="28"/>
        <v>45587</v>
      </c>
      <c r="J48" s="783"/>
      <c r="K48" s="777">
        <f t="shared" si="17"/>
        <v>45561</v>
      </c>
    </row>
    <row r="49" spans="1:11" s="14" customFormat="1" ht="18.75" customHeight="1" x14ac:dyDescent="0.2">
      <c r="A49" s="825"/>
      <c r="B49" s="1061" t="s">
        <v>1900</v>
      </c>
      <c r="C49" s="1061" t="s">
        <v>1952</v>
      </c>
      <c r="D49" s="1055">
        <v>45571</v>
      </c>
      <c r="E49" s="777">
        <f t="shared" ref="E49:E53" si="31">D49+9</f>
        <v>45580</v>
      </c>
      <c r="F49" s="832" t="s">
        <v>1487</v>
      </c>
      <c r="G49" s="777" t="s">
        <v>2689</v>
      </c>
      <c r="H49" s="777">
        <v>45597</v>
      </c>
      <c r="I49" s="777">
        <f>H49+10</f>
        <v>45607</v>
      </c>
      <c r="J49" s="783"/>
      <c r="K49" s="777">
        <f t="shared" si="17"/>
        <v>45568</v>
      </c>
    </row>
    <row r="50" spans="1:11" s="14" customFormat="1" ht="18.75" customHeight="1" x14ac:dyDescent="0.2">
      <c r="A50" s="825"/>
      <c r="B50" s="1061" t="s">
        <v>1433</v>
      </c>
      <c r="C50" s="1061" t="s">
        <v>1953</v>
      </c>
      <c r="D50" s="1055">
        <v>45578</v>
      </c>
      <c r="E50" s="777">
        <f t="shared" si="31"/>
        <v>45587</v>
      </c>
      <c r="F50" s="832" t="s">
        <v>1487</v>
      </c>
      <c r="G50" s="777" t="s">
        <v>2689</v>
      </c>
      <c r="H50" s="777">
        <v>45597</v>
      </c>
      <c r="I50" s="777">
        <f t="shared" ref="I50:I52" si="32">H50+10</f>
        <v>45607</v>
      </c>
      <c r="J50" s="783"/>
      <c r="K50" s="777">
        <f t="shared" si="17"/>
        <v>45575</v>
      </c>
    </row>
    <row r="51" spans="1:11" s="14" customFormat="1" ht="18.75" customHeight="1" x14ac:dyDescent="0.2">
      <c r="A51" s="825"/>
      <c r="B51" s="1061" t="s">
        <v>1884</v>
      </c>
      <c r="C51" s="1061" t="s">
        <v>1954</v>
      </c>
      <c r="D51" s="1055">
        <v>45580</v>
      </c>
      <c r="E51" s="777">
        <f t="shared" si="31"/>
        <v>45589</v>
      </c>
      <c r="F51" s="832" t="s">
        <v>1487</v>
      </c>
      <c r="G51" s="777" t="s">
        <v>2689</v>
      </c>
      <c r="H51" s="777">
        <v>45597</v>
      </c>
      <c r="I51" s="777">
        <f t="shared" si="32"/>
        <v>45607</v>
      </c>
      <c r="J51" s="783"/>
      <c r="K51" s="777">
        <f t="shared" si="17"/>
        <v>45582</v>
      </c>
    </row>
    <row r="52" spans="1:11" s="14" customFormat="1" ht="18.75" customHeight="1" x14ac:dyDescent="0.2">
      <c r="A52" s="825"/>
      <c r="B52" s="1061" t="s">
        <v>1447</v>
      </c>
      <c r="C52" s="1061" t="s">
        <v>1955</v>
      </c>
      <c r="D52" s="1055">
        <v>45587</v>
      </c>
      <c r="E52" s="777">
        <f t="shared" si="31"/>
        <v>45596</v>
      </c>
      <c r="F52" s="832" t="s">
        <v>1497</v>
      </c>
      <c r="G52" s="777" t="s">
        <v>2690</v>
      </c>
      <c r="H52" s="777">
        <v>45611</v>
      </c>
      <c r="I52" s="777">
        <f t="shared" si="32"/>
        <v>45621</v>
      </c>
      <c r="J52" s="783"/>
      <c r="K52" s="777">
        <f t="shared" si="17"/>
        <v>45589</v>
      </c>
    </row>
    <row r="53" spans="1:11" s="14" customFormat="1" ht="18" customHeight="1" x14ac:dyDescent="0.2">
      <c r="A53" s="825"/>
      <c r="B53" s="1061" t="s">
        <v>1896</v>
      </c>
      <c r="C53" s="1061" t="s">
        <v>1956</v>
      </c>
      <c r="D53" s="1055">
        <v>45595</v>
      </c>
      <c r="E53" s="777">
        <f t="shared" si="31"/>
        <v>45604</v>
      </c>
      <c r="F53" s="832" t="s">
        <v>1497</v>
      </c>
      <c r="G53" s="777" t="s">
        <v>2690</v>
      </c>
      <c r="H53" s="777">
        <v>45611</v>
      </c>
      <c r="I53" s="777">
        <f t="shared" ref="I53:I57" si="33">H53+10</f>
        <v>45621</v>
      </c>
      <c r="J53" s="783"/>
      <c r="K53" s="777">
        <f t="shared" si="17"/>
        <v>45596</v>
      </c>
    </row>
    <row r="54" spans="1:11" s="14" customFormat="1" ht="18.75" customHeight="1" x14ac:dyDescent="0.2">
      <c r="A54" s="825"/>
      <c r="B54" s="1061" t="s">
        <v>1437</v>
      </c>
      <c r="C54" s="1061" t="s">
        <v>1957</v>
      </c>
      <c r="D54" s="1055">
        <v>45602</v>
      </c>
      <c r="E54" s="777">
        <f t="shared" ref="E54:E56" si="34">D54+9</f>
        <v>45611</v>
      </c>
      <c r="F54" s="832" t="s">
        <v>1487</v>
      </c>
      <c r="G54" s="777" t="s">
        <v>2691</v>
      </c>
      <c r="H54" s="777">
        <v>45618</v>
      </c>
      <c r="I54" s="777">
        <f t="shared" si="33"/>
        <v>45628</v>
      </c>
      <c r="J54" s="783"/>
      <c r="K54" s="777">
        <f t="shared" si="17"/>
        <v>45603</v>
      </c>
    </row>
    <row r="55" spans="1:11" s="14" customFormat="1" ht="18.75" customHeight="1" x14ac:dyDescent="0.2">
      <c r="A55" s="825"/>
      <c r="B55" s="1061" t="s">
        <v>1413</v>
      </c>
      <c r="C55" s="1061" t="s">
        <v>1958</v>
      </c>
      <c r="D55" s="1055">
        <v>45609</v>
      </c>
      <c r="E55" s="777">
        <f t="shared" si="34"/>
        <v>45618</v>
      </c>
      <c r="F55" s="832" t="s">
        <v>1497</v>
      </c>
      <c r="G55" s="777" t="s">
        <v>2692</v>
      </c>
      <c r="H55" s="777">
        <v>45630</v>
      </c>
      <c r="I55" s="777">
        <f t="shared" si="33"/>
        <v>45640</v>
      </c>
      <c r="J55" s="783"/>
      <c r="K55" s="777">
        <f t="shared" si="17"/>
        <v>45610</v>
      </c>
    </row>
    <row r="56" spans="1:11" s="14" customFormat="1" ht="18" customHeight="1" x14ac:dyDescent="0.2">
      <c r="A56" s="825"/>
      <c r="B56" s="1061" t="s">
        <v>1900</v>
      </c>
      <c r="C56" s="1061" t="s">
        <v>1959</v>
      </c>
      <c r="D56" s="1055">
        <v>45616</v>
      </c>
      <c r="E56" s="777">
        <f t="shared" si="34"/>
        <v>45625</v>
      </c>
      <c r="F56" s="832" t="s">
        <v>1497</v>
      </c>
      <c r="G56" s="777" t="s">
        <v>2692</v>
      </c>
      <c r="H56" s="777">
        <v>45630</v>
      </c>
      <c r="I56" s="777">
        <f t="shared" ref="I56" si="35">H56+10</f>
        <v>45640</v>
      </c>
      <c r="J56" s="783"/>
      <c r="K56" s="777">
        <f t="shared" si="17"/>
        <v>45617</v>
      </c>
    </row>
    <row r="57" spans="1:11" s="14" customFormat="1" ht="18.75" customHeight="1" x14ac:dyDescent="0.2">
      <c r="A57" s="825"/>
      <c r="B57" s="1061" t="s">
        <v>1433</v>
      </c>
      <c r="C57" s="1061" t="s">
        <v>1960</v>
      </c>
      <c r="D57" s="1055">
        <v>45623</v>
      </c>
      <c r="E57" s="777">
        <f t="shared" ref="E57" si="36">D57+9</f>
        <v>45632</v>
      </c>
      <c r="F57" s="832" t="s">
        <v>1487</v>
      </c>
      <c r="G57" s="777" t="s">
        <v>2693</v>
      </c>
      <c r="H57" s="777">
        <v>45639</v>
      </c>
      <c r="I57" s="777">
        <f t="shared" si="33"/>
        <v>45649</v>
      </c>
      <c r="J57" s="783"/>
      <c r="K57" s="777">
        <f t="shared" si="17"/>
        <v>45624</v>
      </c>
    </row>
    <row r="59" spans="1:11" ht="18.75" customHeight="1" thickBot="1" x14ac:dyDescent="0.25"/>
    <row r="60" spans="1:11" s="147" customFormat="1" ht="18.75" customHeight="1" x14ac:dyDescent="0.2">
      <c r="B60" s="790"/>
      <c r="C60" s="791"/>
      <c r="D60" s="792"/>
      <c r="E60" s="793"/>
      <c r="F60" s="794"/>
      <c r="G60" s="795"/>
      <c r="H60" s="796"/>
    </row>
    <row r="61" spans="1:11" s="147" customFormat="1" ht="18.75" customHeight="1" x14ac:dyDescent="0.2">
      <c r="B61" s="797" t="s">
        <v>535</v>
      </c>
      <c r="C61" s="145"/>
      <c r="D61" s="147" t="s">
        <v>536</v>
      </c>
      <c r="G61" s="147" t="s">
        <v>537</v>
      </c>
      <c r="H61" s="798"/>
    </row>
    <row r="62" spans="1:11" s="147" customFormat="1" ht="18.75" customHeight="1" x14ac:dyDescent="0.2">
      <c r="B62" s="799" t="s">
        <v>538</v>
      </c>
      <c r="C62" s="800" t="s">
        <v>539</v>
      </c>
      <c r="D62" s="133" t="s">
        <v>540</v>
      </c>
      <c r="F62" s="800" t="s">
        <v>541</v>
      </c>
      <c r="G62" s="145" t="s">
        <v>542</v>
      </c>
      <c r="H62" s="801" t="s">
        <v>543</v>
      </c>
    </row>
    <row r="63" spans="1:11" s="147" customFormat="1" ht="18.75" customHeight="1" x14ac:dyDescent="0.2">
      <c r="B63" s="799" t="s">
        <v>544</v>
      </c>
      <c r="C63" s="800" t="s">
        <v>545</v>
      </c>
      <c r="D63" s="133" t="s">
        <v>546</v>
      </c>
      <c r="E63" s="148" t="s">
        <v>547</v>
      </c>
      <c r="F63" s="804" t="s">
        <v>548</v>
      </c>
      <c r="G63" s="145" t="s">
        <v>549</v>
      </c>
      <c r="H63" s="801" t="s">
        <v>550</v>
      </c>
    </row>
    <row r="64" spans="1:11" s="147" customFormat="1" ht="18.75" customHeight="1" x14ac:dyDescent="0.2">
      <c r="B64" s="802" t="s">
        <v>551</v>
      </c>
      <c r="C64" s="803" t="s">
        <v>552</v>
      </c>
      <c r="D64" s="133" t="s">
        <v>553</v>
      </c>
      <c r="E64" s="148" t="s">
        <v>554</v>
      </c>
      <c r="F64" s="804" t="s">
        <v>555</v>
      </c>
      <c r="G64" s="603" t="s">
        <v>556</v>
      </c>
      <c r="H64" s="805" t="s">
        <v>557</v>
      </c>
    </row>
    <row r="65" spans="2:8" s="147" customFormat="1" ht="18.75" customHeight="1" x14ac:dyDescent="0.2">
      <c r="B65" s="802" t="s">
        <v>558</v>
      </c>
      <c r="C65" s="803" t="s">
        <v>559</v>
      </c>
      <c r="D65" s="133" t="s">
        <v>560</v>
      </c>
      <c r="E65" s="148" t="s">
        <v>561</v>
      </c>
      <c r="F65" s="804" t="s">
        <v>562</v>
      </c>
      <c r="G65" s="603" t="s">
        <v>563</v>
      </c>
      <c r="H65" s="805" t="s">
        <v>564</v>
      </c>
    </row>
    <row r="66" spans="2:8" s="147" customFormat="1" ht="18.75" customHeight="1" x14ac:dyDescent="0.2">
      <c r="B66" s="802" t="s">
        <v>565</v>
      </c>
      <c r="C66" s="803" t="s">
        <v>566</v>
      </c>
      <c r="D66" s="133" t="s">
        <v>567</v>
      </c>
      <c r="E66" s="148" t="s">
        <v>568</v>
      </c>
      <c r="F66" s="804" t="s">
        <v>569</v>
      </c>
      <c r="G66" s="603" t="s">
        <v>570</v>
      </c>
      <c r="H66" s="805" t="s">
        <v>571</v>
      </c>
    </row>
    <row r="67" spans="2:8" s="147" customFormat="1" ht="18.75" customHeight="1" x14ac:dyDescent="0.2">
      <c r="B67" s="802" t="s">
        <v>572</v>
      </c>
      <c r="C67" s="803" t="s">
        <v>573</v>
      </c>
      <c r="D67" s="133" t="s">
        <v>574</v>
      </c>
      <c r="E67" s="148" t="s">
        <v>575</v>
      </c>
      <c r="F67" s="804" t="s">
        <v>576</v>
      </c>
      <c r="G67" s="603" t="s">
        <v>577</v>
      </c>
      <c r="H67" s="805" t="s">
        <v>578</v>
      </c>
    </row>
    <row r="68" spans="2:8" s="147" customFormat="1" ht="18.75" customHeight="1" x14ac:dyDescent="0.2">
      <c r="B68" s="802" t="s">
        <v>579</v>
      </c>
      <c r="C68" s="803" t="s">
        <v>580</v>
      </c>
      <c r="D68" s="133" t="s">
        <v>581</v>
      </c>
      <c r="E68" s="148" t="s">
        <v>582</v>
      </c>
      <c r="F68" s="758" t="s">
        <v>583</v>
      </c>
      <c r="G68" s="603" t="s">
        <v>584</v>
      </c>
      <c r="H68" s="806" t="s">
        <v>585</v>
      </c>
    </row>
    <row r="69" spans="2:8" ht="18.75" customHeight="1" x14ac:dyDescent="0.2">
      <c r="B69" s="802" t="s">
        <v>586</v>
      </c>
      <c r="C69" s="803" t="s">
        <v>587</v>
      </c>
      <c r="D69" s="133"/>
      <c r="E69" s="145"/>
      <c r="F69" s="603"/>
      <c r="G69" s="147"/>
      <c r="H69" s="807"/>
    </row>
    <row r="70" spans="2:8" ht="18.75" customHeight="1" thickBot="1" x14ac:dyDescent="0.25">
      <c r="B70" s="808"/>
      <c r="C70" s="809"/>
      <c r="D70" s="809"/>
      <c r="E70" s="810"/>
      <c r="F70" s="810"/>
      <c r="G70" s="810"/>
      <c r="H70" s="811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62" r:id="rId1" xr:uid="{C411BEE7-97E8-41A6-B932-0A294A728CB5}"/>
    <hyperlink ref="C62" r:id="rId2" xr:uid="{2ED8CD13-722F-4716-B151-78A641E9D574}"/>
    <hyperlink ref="H67" r:id="rId3" xr:uid="{64637644-58D3-4E01-92BD-62BA403F5BBF}"/>
    <hyperlink ref="H66" r:id="rId4" xr:uid="{C6FDD7F9-0530-43AC-AD2F-5D65BD74B2C9}"/>
    <hyperlink ref="C66" r:id="rId5" xr:uid="{9719FF67-F1B5-4039-829F-138DCECFE960}"/>
    <hyperlink ref="C67" r:id="rId6" xr:uid="{A2C6814D-EFD1-4457-8BEC-60221A8366DE}"/>
    <hyperlink ref="C64" r:id="rId7" xr:uid="{BCFD124C-648C-4B34-9FE0-3163EEEE81DA}"/>
    <hyperlink ref="C63" r:id="rId8" xr:uid="{80F411A4-7B24-448F-97D4-AD648D9E2EE2}"/>
    <hyperlink ref="C69" r:id="rId9" xr:uid="{0FEACC9D-A369-46A4-95A9-24A058F71860}"/>
    <hyperlink ref="H65" r:id="rId10" xr:uid="{496E2320-6B45-48F3-B563-2F623510468A}"/>
    <hyperlink ref="H68" r:id="rId11" xr:uid="{A8EEA807-C91E-44F0-AB6D-6B5B9EAA2D7C}"/>
    <hyperlink ref="C65" r:id="rId12" xr:uid="{FBCB3E78-F70B-47F9-9E77-49D5242830FE}"/>
    <hyperlink ref="F62" r:id="rId13" xr:uid="{92EAE8F3-29D9-4E5E-A754-FEA9BD98613A}"/>
    <hyperlink ref="F67" r:id="rId14" xr:uid="{50870A2A-3E95-416D-B999-9555EC6B51F0}"/>
    <hyperlink ref="F63" r:id="rId15" xr:uid="{47CD1EC2-2354-426B-96F8-1465A9B26568}"/>
    <hyperlink ref="F64" r:id="rId16" xr:uid="{9A6F29F2-F52E-4C3E-9DF1-A28B6C0F3649}"/>
    <hyperlink ref="F65" r:id="rId17" xr:uid="{3FD01CD1-63B3-4F58-BF63-5ACEFB0E5293}"/>
    <hyperlink ref="F66" r:id="rId18" xr:uid="{DB94BC7F-2800-4AC0-A6E7-9C6A74DEAF5F}"/>
    <hyperlink ref="H63" r:id="rId19" xr:uid="{40822BF9-7337-436F-A7E5-A6C4561A63C3}"/>
    <hyperlink ref="H64" r:id="rId20" xr:uid="{35047C38-8B08-4561-9D62-12FF5D49EBC8}"/>
    <hyperlink ref="F68" r:id="rId21" xr:uid="{4D81FAE7-779E-4168-99B3-8EC921584400}"/>
  </hyperlinks>
  <pageMargins left="0.7" right="0.7" top="0.75" bottom="0.75" header="0.3" footer="0.3"/>
  <pageSetup paperSize="9" scale="51" orientation="landscape" r:id="rId22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 x14ac:dyDescent="0.2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 x14ac:dyDescent="0.25">
      <c r="B2" s="1172" t="s">
        <v>116</v>
      </c>
      <c r="C2" s="1172"/>
      <c r="D2" s="1172"/>
      <c r="E2" s="1172"/>
      <c r="F2" s="1172"/>
      <c r="G2" s="1172"/>
      <c r="H2" s="1172"/>
      <c r="J2" s="1036" t="s">
        <v>377</v>
      </c>
    </row>
    <row r="3" spans="2:10" ht="14.25" thickBot="1" x14ac:dyDescent="0.25">
      <c r="B3" s="165"/>
      <c r="J3" s="1074"/>
    </row>
    <row r="4" spans="2:10" ht="30" customHeight="1" thickBot="1" x14ac:dyDescent="0.25">
      <c r="B4" s="1173" t="s">
        <v>2694</v>
      </c>
      <c r="C4" s="1174"/>
      <c r="D4" s="1174"/>
      <c r="E4" s="1174"/>
      <c r="F4" s="1174"/>
      <c r="G4" s="1174"/>
      <c r="H4" s="1175"/>
      <c r="I4" s="147"/>
      <c r="J4" s="146"/>
    </row>
    <row r="5" spans="2:10" ht="17.25" customHeight="1" x14ac:dyDescent="0.2">
      <c r="B5" s="157"/>
      <c r="F5" s="147"/>
      <c r="I5" s="174"/>
      <c r="J5" s="215"/>
    </row>
    <row r="6" spans="2:10" s="331" customFormat="1" ht="25.5" x14ac:dyDescent="0.2">
      <c r="C6" s="633"/>
      <c r="D6" s="1217" t="s">
        <v>378</v>
      </c>
      <c r="E6" s="1020" t="s">
        <v>2695</v>
      </c>
      <c r="F6" s="1023" t="s">
        <v>189</v>
      </c>
      <c r="G6" s="1023" t="s">
        <v>345</v>
      </c>
      <c r="H6" s="1023" t="s">
        <v>2696</v>
      </c>
      <c r="I6" s="784"/>
      <c r="J6" s="919" t="s">
        <v>1818</v>
      </c>
    </row>
    <row r="7" spans="2:10" s="331" customFormat="1" ht="17.25" customHeight="1" x14ac:dyDescent="0.2">
      <c r="B7" s="1023" t="s">
        <v>380</v>
      </c>
      <c r="C7" s="1023" t="s">
        <v>381</v>
      </c>
      <c r="D7" s="1218"/>
      <c r="E7" s="1019" t="s">
        <v>143</v>
      </c>
      <c r="F7" s="1019" t="s">
        <v>214</v>
      </c>
      <c r="G7" s="1019" t="s">
        <v>268</v>
      </c>
      <c r="H7" s="1019" t="s">
        <v>317</v>
      </c>
      <c r="J7" s="1141" t="s">
        <v>382</v>
      </c>
    </row>
    <row r="8" spans="2:10" s="331" customFormat="1" ht="17.25" hidden="1" customHeight="1" x14ac:dyDescent="0.2">
      <c r="B8" s="747" t="s">
        <v>2697</v>
      </c>
      <c r="C8" s="1100" t="s">
        <v>2698</v>
      </c>
      <c r="D8" s="1104">
        <v>45200</v>
      </c>
      <c r="E8" s="1105">
        <f t="shared" ref="E8:E21" si="0">D8+7</f>
        <v>45207</v>
      </c>
      <c r="F8" s="1105">
        <f t="shared" ref="F8:F21" si="1">D8+10</f>
        <v>45210</v>
      </c>
      <c r="G8" s="1105">
        <f t="shared" ref="G8:G21" si="2">D8+13</f>
        <v>45213</v>
      </c>
      <c r="H8" s="1105">
        <f t="shared" ref="H8:H22" si="3">D8+16</f>
        <v>45216</v>
      </c>
      <c r="J8" s="815" t="e">
        <f>#REF!+1</f>
        <v>#REF!</v>
      </c>
    </row>
    <row r="9" spans="2:10" s="331" customFormat="1" ht="17.25" hidden="1" customHeight="1" x14ac:dyDescent="0.2">
      <c r="B9" s="747" t="s">
        <v>2699</v>
      </c>
      <c r="C9" s="1100" t="s">
        <v>2700</v>
      </c>
      <c r="D9" s="1104">
        <v>45207</v>
      </c>
      <c r="E9" s="1105">
        <f t="shared" si="0"/>
        <v>45214</v>
      </c>
      <c r="F9" s="1105">
        <f t="shared" si="1"/>
        <v>45217</v>
      </c>
      <c r="G9" s="1105">
        <f t="shared" si="2"/>
        <v>45220</v>
      </c>
      <c r="H9" s="1105">
        <f t="shared" si="3"/>
        <v>45223</v>
      </c>
      <c r="J9" s="815" t="e">
        <f t="shared" ref="J9:J11" si="4">J8+7</f>
        <v>#REF!</v>
      </c>
    </row>
    <row r="10" spans="2:10" s="331" customFormat="1" ht="17.25" hidden="1" customHeight="1" x14ac:dyDescent="0.2">
      <c r="B10" s="747" t="s">
        <v>2701</v>
      </c>
      <c r="C10" s="1100" t="s">
        <v>2702</v>
      </c>
      <c r="D10" s="1104">
        <v>45214</v>
      </c>
      <c r="E10" s="1105">
        <f t="shared" si="0"/>
        <v>45221</v>
      </c>
      <c r="F10" s="1105">
        <f t="shared" si="1"/>
        <v>45224</v>
      </c>
      <c r="G10" s="1105">
        <f t="shared" si="2"/>
        <v>45227</v>
      </c>
      <c r="H10" s="1105">
        <f t="shared" si="3"/>
        <v>45230</v>
      </c>
      <c r="J10" s="815" t="e">
        <f t="shared" si="4"/>
        <v>#REF!</v>
      </c>
    </row>
    <row r="11" spans="2:10" s="331" customFormat="1" ht="17.25" hidden="1" customHeight="1" x14ac:dyDescent="0.2">
      <c r="B11" s="747" t="s">
        <v>2703</v>
      </c>
      <c r="C11" s="1100" t="s">
        <v>2704</v>
      </c>
      <c r="D11" s="1104">
        <v>45221</v>
      </c>
      <c r="E11" s="1105">
        <f t="shared" si="0"/>
        <v>45228</v>
      </c>
      <c r="F11" s="1105">
        <f t="shared" si="1"/>
        <v>45231</v>
      </c>
      <c r="G11" s="1105">
        <f t="shared" si="2"/>
        <v>45234</v>
      </c>
      <c r="H11" s="1105">
        <f t="shared" si="3"/>
        <v>45237</v>
      </c>
      <c r="J11" s="815" t="e">
        <f t="shared" si="4"/>
        <v>#REF!</v>
      </c>
    </row>
    <row r="12" spans="2:10" s="331" customFormat="1" ht="17.25" hidden="1" customHeight="1" x14ac:dyDescent="0.2">
      <c r="B12" s="747" t="s">
        <v>2705</v>
      </c>
      <c r="C12" s="1100" t="s">
        <v>2706</v>
      </c>
      <c r="D12" s="1104">
        <v>45228</v>
      </c>
      <c r="E12" s="1104">
        <f t="shared" si="0"/>
        <v>45235</v>
      </c>
      <c r="F12" s="1104">
        <f t="shared" si="1"/>
        <v>45238</v>
      </c>
      <c r="G12" s="1104">
        <f t="shared" si="2"/>
        <v>45241</v>
      </c>
      <c r="H12" s="1104">
        <f t="shared" si="3"/>
        <v>45244</v>
      </c>
      <c r="J12" s="815" t="e">
        <f>J11+7</f>
        <v>#REF!</v>
      </c>
    </row>
    <row r="13" spans="2:10" s="331" customFormat="1" ht="17.25" hidden="1" customHeight="1" x14ac:dyDescent="0.2">
      <c r="B13" s="737" t="s">
        <v>2707</v>
      </c>
      <c r="C13" s="1093" t="s">
        <v>2708</v>
      </c>
      <c r="D13" s="1106">
        <v>45235</v>
      </c>
      <c r="E13" s="1106">
        <f t="shared" si="0"/>
        <v>45242</v>
      </c>
      <c r="F13" s="1106">
        <f t="shared" si="1"/>
        <v>45245</v>
      </c>
      <c r="G13" s="1106">
        <f t="shared" si="2"/>
        <v>45248</v>
      </c>
      <c r="H13" s="1106">
        <f t="shared" si="3"/>
        <v>45251</v>
      </c>
      <c r="J13" s="815" t="e">
        <f t="shared" ref="J13:J37" si="5">J12+7</f>
        <v>#REF!</v>
      </c>
    </row>
    <row r="14" spans="2:10" s="331" customFormat="1" ht="17.25" hidden="1" customHeight="1" x14ac:dyDescent="0.2">
      <c r="B14" s="737" t="s">
        <v>2709</v>
      </c>
      <c r="C14" s="1093" t="s">
        <v>2710</v>
      </c>
      <c r="D14" s="1106">
        <v>45242</v>
      </c>
      <c r="E14" s="1106">
        <f t="shared" si="0"/>
        <v>45249</v>
      </c>
      <c r="F14" s="1106">
        <f t="shared" si="1"/>
        <v>45252</v>
      </c>
      <c r="G14" s="1106">
        <f t="shared" si="2"/>
        <v>45255</v>
      </c>
      <c r="H14" s="1106">
        <f t="shared" si="3"/>
        <v>45258</v>
      </c>
      <c r="J14" s="815" t="e">
        <f t="shared" si="5"/>
        <v>#REF!</v>
      </c>
    </row>
    <row r="15" spans="2:10" s="331" customFormat="1" ht="17.25" hidden="1" customHeight="1" x14ac:dyDescent="0.2">
      <c r="B15" s="737" t="s">
        <v>2711</v>
      </c>
      <c r="C15" s="1093" t="s">
        <v>2712</v>
      </c>
      <c r="D15" s="1106">
        <v>45249</v>
      </c>
      <c r="E15" s="1106">
        <f t="shared" si="0"/>
        <v>45256</v>
      </c>
      <c r="F15" s="1106">
        <f t="shared" si="1"/>
        <v>45259</v>
      </c>
      <c r="G15" s="1106">
        <f t="shared" si="2"/>
        <v>45262</v>
      </c>
      <c r="H15" s="1106">
        <f t="shared" si="3"/>
        <v>45265</v>
      </c>
      <c r="J15" s="815" t="e">
        <f t="shared" si="5"/>
        <v>#REF!</v>
      </c>
    </row>
    <row r="16" spans="2:10" s="331" customFormat="1" ht="17.25" hidden="1" customHeight="1" x14ac:dyDescent="0.2">
      <c r="B16" s="737" t="s">
        <v>2713</v>
      </c>
      <c r="C16" s="1093" t="s">
        <v>2714</v>
      </c>
      <c r="D16" s="1106">
        <v>45256</v>
      </c>
      <c r="E16" s="1106">
        <f t="shared" si="0"/>
        <v>45263</v>
      </c>
      <c r="F16" s="1106">
        <f t="shared" si="1"/>
        <v>45266</v>
      </c>
      <c r="G16" s="1106">
        <f t="shared" si="2"/>
        <v>45269</v>
      </c>
      <c r="H16" s="1106">
        <f t="shared" si="3"/>
        <v>45272</v>
      </c>
      <c r="J16" s="815" t="e">
        <f t="shared" si="5"/>
        <v>#REF!</v>
      </c>
    </row>
    <row r="17" spans="2:10" s="331" customFormat="1" ht="17.25" hidden="1" customHeight="1" x14ac:dyDescent="0.2">
      <c r="B17" s="747" t="s">
        <v>2715</v>
      </c>
      <c r="C17" s="1100" t="s">
        <v>2716</v>
      </c>
      <c r="D17" s="1104">
        <v>45263</v>
      </c>
      <c r="E17" s="1104">
        <f t="shared" si="0"/>
        <v>45270</v>
      </c>
      <c r="F17" s="1104">
        <f t="shared" si="1"/>
        <v>45273</v>
      </c>
      <c r="G17" s="1104">
        <f t="shared" si="2"/>
        <v>45276</v>
      </c>
      <c r="H17" s="1104">
        <f t="shared" si="3"/>
        <v>45279</v>
      </c>
      <c r="J17" s="815" t="e">
        <f t="shared" si="5"/>
        <v>#REF!</v>
      </c>
    </row>
    <row r="18" spans="2:10" s="331" customFormat="1" ht="17.25" hidden="1" customHeight="1" x14ac:dyDescent="0.2">
      <c r="B18" s="747" t="s">
        <v>2717</v>
      </c>
      <c r="C18" s="1100" t="s">
        <v>2718</v>
      </c>
      <c r="D18" s="1104">
        <v>45270</v>
      </c>
      <c r="E18" s="1104">
        <f t="shared" si="0"/>
        <v>45277</v>
      </c>
      <c r="F18" s="1104">
        <f t="shared" si="1"/>
        <v>45280</v>
      </c>
      <c r="G18" s="1104">
        <f t="shared" si="2"/>
        <v>45283</v>
      </c>
      <c r="H18" s="1104">
        <f t="shared" si="3"/>
        <v>45286</v>
      </c>
      <c r="J18" s="815" t="e">
        <f t="shared" si="5"/>
        <v>#REF!</v>
      </c>
    </row>
    <row r="19" spans="2:10" s="331" customFormat="1" ht="17.25" hidden="1" customHeight="1" x14ac:dyDescent="0.2">
      <c r="B19" s="747" t="s">
        <v>2719</v>
      </c>
      <c r="C19" s="1100" t="s">
        <v>2720</v>
      </c>
      <c r="D19" s="1104">
        <v>45277</v>
      </c>
      <c r="E19" s="1104">
        <f t="shared" si="0"/>
        <v>45284</v>
      </c>
      <c r="F19" s="1104">
        <f t="shared" si="1"/>
        <v>45287</v>
      </c>
      <c r="G19" s="1104">
        <f t="shared" si="2"/>
        <v>45290</v>
      </c>
      <c r="H19" s="1104">
        <f t="shared" si="3"/>
        <v>45293</v>
      </c>
      <c r="I19" s="1107"/>
      <c r="J19" s="815" t="e">
        <f t="shared" si="5"/>
        <v>#REF!</v>
      </c>
    </row>
    <row r="20" spans="2:10" s="331" customFormat="1" ht="17.25" hidden="1" customHeight="1" x14ac:dyDescent="0.2">
      <c r="B20" s="747" t="s">
        <v>2721</v>
      </c>
      <c r="C20" s="1100" t="s">
        <v>2722</v>
      </c>
      <c r="D20" s="1104">
        <v>45284</v>
      </c>
      <c r="E20" s="1104">
        <f t="shared" si="0"/>
        <v>45291</v>
      </c>
      <c r="F20" s="1104">
        <f t="shared" si="1"/>
        <v>45294</v>
      </c>
      <c r="G20" s="1104">
        <f t="shared" si="2"/>
        <v>45297</v>
      </c>
      <c r="H20" s="1104">
        <f t="shared" si="3"/>
        <v>45300</v>
      </c>
      <c r="J20" s="815" t="e">
        <f t="shared" si="5"/>
        <v>#REF!</v>
      </c>
    </row>
    <row r="21" spans="2:10" s="331" customFormat="1" ht="17.25" hidden="1" customHeight="1" x14ac:dyDescent="0.2">
      <c r="B21" s="747" t="s">
        <v>2723</v>
      </c>
      <c r="C21" s="1100" t="s">
        <v>2724</v>
      </c>
      <c r="D21" s="1104">
        <v>45291</v>
      </c>
      <c r="E21" s="1104">
        <f t="shared" si="0"/>
        <v>45298</v>
      </c>
      <c r="F21" s="1104">
        <f t="shared" si="1"/>
        <v>45301</v>
      </c>
      <c r="G21" s="1104">
        <f t="shared" si="2"/>
        <v>45304</v>
      </c>
      <c r="H21" s="1104">
        <f t="shared" si="3"/>
        <v>45307</v>
      </c>
      <c r="J21" s="815" t="e">
        <f t="shared" si="5"/>
        <v>#REF!</v>
      </c>
    </row>
    <row r="22" spans="2:10" s="331" customFormat="1" ht="17.25" hidden="1" customHeight="1" x14ac:dyDescent="0.2">
      <c r="B22" s="737" t="s">
        <v>2697</v>
      </c>
      <c r="C22" s="1093" t="s">
        <v>2725</v>
      </c>
      <c r="D22" s="1106">
        <v>44938</v>
      </c>
      <c r="E22" s="1106">
        <f t="shared" ref="E22" si="6">D22+7</f>
        <v>44945</v>
      </c>
      <c r="F22" s="1106">
        <f t="shared" ref="F22" si="7">D22+10</f>
        <v>44948</v>
      </c>
      <c r="G22" s="1106">
        <f t="shared" ref="G22" si="8">D22+13</f>
        <v>44951</v>
      </c>
      <c r="H22" s="1106">
        <f t="shared" si="3"/>
        <v>44954</v>
      </c>
      <c r="J22" s="815" t="e">
        <f t="shared" si="5"/>
        <v>#REF!</v>
      </c>
    </row>
    <row r="23" spans="2:10" s="331" customFormat="1" ht="17.25" hidden="1" customHeight="1" x14ac:dyDescent="0.2">
      <c r="B23" s="737" t="s">
        <v>2699</v>
      </c>
      <c r="C23" s="1093" t="s">
        <v>2726</v>
      </c>
      <c r="D23" s="1106">
        <v>44940</v>
      </c>
      <c r="E23" s="1106">
        <f t="shared" ref="E23:E25" si="9">D23+7</f>
        <v>44947</v>
      </c>
      <c r="F23" s="1106">
        <f t="shared" ref="F23:F25" si="10">D23+10</f>
        <v>44950</v>
      </c>
      <c r="G23" s="1106">
        <f t="shared" ref="G23:G25" si="11">D23+13</f>
        <v>44953</v>
      </c>
      <c r="H23" s="1106">
        <f t="shared" ref="H23:H25" si="12">D23+16</f>
        <v>44956</v>
      </c>
      <c r="J23" s="815" t="e">
        <f t="shared" si="5"/>
        <v>#REF!</v>
      </c>
    </row>
    <row r="24" spans="2:10" s="331" customFormat="1" ht="17.25" hidden="1" customHeight="1" x14ac:dyDescent="0.2">
      <c r="B24" s="737" t="s">
        <v>2701</v>
      </c>
      <c r="C24" s="1093" t="s">
        <v>2727</v>
      </c>
      <c r="D24" s="1106">
        <f>D23+7</f>
        <v>44947</v>
      </c>
      <c r="E24" s="1106">
        <f t="shared" si="9"/>
        <v>44954</v>
      </c>
      <c r="F24" s="1106">
        <f t="shared" si="10"/>
        <v>44957</v>
      </c>
      <c r="G24" s="1106">
        <f t="shared" si="11"/>
        <v>44960</v>
      </c>
      <c r="H24" s="1106">
        <f t="shared" si="12"/>
        <v>44963</v>
      </c>
      <c r="J24" s="815" t="e">
        <f t="shared" si="5"/>
        <v>#REF!</v>
      </c>
    </row>
    <row r="25" spans="2:10" s="331" customFormat="1" ht="17.25" hidden="1" customHeight="1" x14ac:dyDescent="0.2">
      <c r="B25" s="737" t="s">
        <v>2703</v>
      </c>
      <c r="C25" s="1093" t="s">
        <v>2728</v>
      </c>
      <c r="D25" s="1106">
        <v>45334</v>
      </c>
      <c r="E25" s="1106">
        <f t="shared" si="9"/>
        <v>45341</v>
      </c>
      <c r="F25" s="1106">
        <f t="shared" si="10"/>
        <v>45344</v>
      </c>
      <c r="G25" s="1106">
        <f t="shared" si="11"/>
        <v>45347</v>
      </c>
      <c r="H25" s="1106">
        <f t="shared" si="12"/>
        <v>45350</v>
      </c>
      <c r="J25" s="815" t="e">
        <f t="shared" si="5"/>
        <v>#REF!</v>
      </c>
    </row>
    <row r="26" spans="2:10" s="331" customFormat="1" ht="17.25" hidden="1" customHeight="1" x14ac:dyDescent="0.2">
      <c r="B26" s="747" t="s">
        <v>2705</v>
      </c>
      <c r="C26" s="1100" t="s">
        <v>2729</v>
      </c>
      <c r="D26" s="1104">
        <v>45337</v>
      </c>
      <c r="E26" s="1104">
        <f t="shared" ref="E26" si="13">D26+7</f>
        <v>45344</v>
      </c>
      <c r="F26" s="1104">
        <f t="shared" ref="F26" si="14">D26+10</f>
        <v>45347</v>
      </c>
      <c r="G26" s="1104">
        <f t="shared" ref="G26" si="15">D26+13</f>
        <v>45350</v>
      </c>
      <c r="H26" s="1104">
        <f t="shared" ref="H26" si="16">D26+16</f>
        <v>45353</v>
      </c>
      <c r="J26" s="815" t="e">
        <f t="shared" si="5"/>
        <v>#REF!</v>
      </c>
    </row>
    <row r="27" spans="2:10" s="331" customFormat="1" ht="17.25" hidden="1" customHeight="1" x14ac:dyDescent="0.2">
      <c r="B27" s="747" t="s">
        <v>2707</v>
      </c>
      <c r="C27" s="1100" t="s">
        <v>2730</v>
      </c>
      <c r="D27" s="1104">
        <v>45346</v>
      </c>
      <c r="E27" s="1104">
        <f t="shared" ref="E27:E38" si="17">D27+7</f>
        <v>45353</v>
      </c>
      <c r="F27" s="1104">
        <f t="shared" ref="F27:F38" si="18">D27+10</f>
        <v>45356</v>
      </c>
      <c r="G27" s="1104">
        <f t="shared" ref="G27:G38" si="19">D27+13</f>
        <v>45359</v>
      </c>
      <c r="H27" s="1104">
        <f t="shared" ref="H27:H38" si="20">D27+16</f>
        <v>45362</v>
      </c>
      <c r="J27" s="815" t="e">
        <f t="shared" si="5"/>
        <v>#REF!</v>
      </c>
    </row>
    <row r="28" spans="2:10" s="331" customFormat="1" ht="17.25" hidden="1" customHeight="1" x14ac:dyDescent="0.2">
      <c r="B28" s="747" t="s">
        <v>2709</v>
      </c>
      <c r="C28" s="1100" t="s">
        <v>2731</v>
      </c>
      <c r="D28" s="1104">
        <v>45351</v>
      </c>
      <c r="E28" s="1104">
        <f t="shared" si="17"/>
        <v>45358</v>
      </c>
      <c r="F28" s="1104">
        <f t="shared" si="18"/>
        <v>45361</v>
      </c>
      <c r="G28" s="1104">
        <f t="shared" si="19"/>
        <v>45364</v>
      </c>
      <c r="H28" s="1104">
        <f t="shared" si="20"/>
        <v>45367</v>
      </c>
      <c r="J28" s="815" t="e">
        <f t="shared" si="5"/>
        <v>#REF!</v>
      </c>
    </row>
    <row r="29" spans="2:10" s="331" customFormat="1" ht="17.25" hidden="1" customHeight="1" x14ac:dyDescent="0.2">
      <c r="B29" s="747" t="s">
        <v>2711</v>
      </c>
      <c r="C29" s="1100" t="s">
        <v>2732</v>
      </c>
      <c r="D29" s="1104">
        <v>45366</v>
      </c>
      <c r="E29" s="1104">
        <f t="shared" si="17"/>
        <v>45373</v>
      </c>
      <c r="F29" s="1104">
        <f t="shared" si="18"/>
        <v>45376</v>
      </c>
      <c r="G29" s="1104">
        <f t="shared" si="19"/>
        <v>45379</v>
      </c>
      <c r="H29" s="1104">
        <f t="shared" si="20"/>
        <v>45382</v>
      </c>
      <c r="J29" s="815" t="e">
        <f t="shared" si="5"/>
        <v>#REF!</v>
      </c>
    </row>
    <row r="30" spans="2:10" s="331" customFormat="1" ht="17.25" hidden="1" customHeight="1" x14ac:dyDescent="0.2">
      <c r="B30" s="737" t="s">
        <v>2733</v>
      </c>
      <c r="C30" s="1093" t="s">
        <v>2734</v>
      </c>
      <c r="D30" s="1106">
        <v>45357</v>
      </c>
      <c r="E30" s="1106">
        <f t="shared" si="17"/>
        <v>45364</v>
      </c>
      <c r="F30" s="1106">
        <f t="shared" si="18"/>
        <v>45367</v>
      </c>
      <c r="G30" s="1106">
        <f t="shared" si="19"/>
        <v>45370</v>
      </c>
      <c r="H30" s="1106">
        <f t="shared" si="20"/>
        <v>45373</v>
      </c>
      <c r="J30" s="815" t="e">
        <f t="shared" si="5"/>
        <v>#REF!</v>
      </c>
    </row>
    <row r="31" spans="2:10" s="331" customFormat="1" ht="17.25" hidden="1" customHeight="1" x14ac:dyDescent="0.2">
      <c r="B31" s="737" t="s">
        <v>2715</v>
      </c>
      <c r="C31" s="1093" t="s">
        <v>2735</v>
      </c>
      <c r="D31" s="1106">
        <v>45371</v>
      </c>
      <c r="E31" s="1106">
        <f t="shared" si="17"/>
        <v>45378</v>
      </c>
      <c r="F31" s="1106">
        <f t="shared" si="18"/>
        <v>45381</v>
      </c>
      <c r="G31" s="1106">
        <f t="shared" si="19"/>
        <v>45384</v>
      </c>
      <c r="H31" s="1106">
        <f t="shared" si="20"/>
        <v>45387</v>
      </c>
      <c r="J31" s="815" t="e">
        <f t="shared" si="5"/>
        <v>#REF!</v>
      </c>
    </row>
    <row r="32" spans="2:10" s="331" customFormat="1" ht="17.25" hidden="1" customHeight="1" x14ac:dyDescent="0.2">
      <c r="B32" s="737" t="s">
        <v>2717</v>
      </c>
      <c r="C32" s="1093" t="s">
        <v>2736</v>
      </c>
      <c r="D32" s="1106">
        <v>45377</v>
      </c>
      <c r="E32" s="1106">
        <f t="shared" si="17"/>
        <v>45384</v>
      </c>
      <c r="F32" s="1106">
        <f t="shared" si="18"/>
        <v>45387</v>
      </c>
      <c r="G32" s="1106">
        <f t="shared" si="19"/>
        <v>45390</v>
      </c>
      <c r="H32" s="1106">
        <f t="shared" si="20"/>
        <v>45393</v>
      </c>
      <c r="J32" s="815" t="e">
        <f t="shared" si="5"/>
        <v>#REF!</v>
      </c>
    </row>
    <row r="33" spans="2:10" s="331" customFormat="1" ht="17.25" hidden="1" customHeight="1" x14ac:dyDescent="0.2">
      <c r="B33" s="737" t="s">
        <v>2719</v>
      </c>
      <c r="C33" s="1093" t="s">
        <v>2737</v>
      </c>
      <c r="D33" s="1106">
        <v>45379</v>
      </c>
      <c r="E33" s="1106">
        <f t="shared" si="17"/>
        <v>45386</v>
      </c>
      <c r="F33" s="1106">
        <f t="shared" si="18"/>
        <v>45389</v>
      </c>
      <c r="G33" s="1106">
        <f t="shared" si="19"/>
        <v>45392</v>
      </c>
      <c r="H33" s="1106">
        <f t="shared" si="20"/>
        <v>45395</v>
      </c>
      <c r="J33" s="815" t="e">
        <f t="shared" si="5"/>
        <v>#REF!</v>
      </c>
    </row>
    <row r="34" spans="2:10" s="331" customFormat="1" ht="17.25" hidden="1" customHeight="1" x14ac:dyDescent="0.2">
      <c r="B34" s="737" t="s">
        <v>2721</v>
      </c>
      <c r="C34" s="1093" t="s">
        <v>2738</v>
      </c>
      <c r="D34" s="1106">
        <v>45388</v>
      </c>
      <c r="E34" s="1106">
        <f t="shared" si="17"/>
        <v>45395</v>
      </c>
      <c r="F34" s="1106">
        <f t="shared" si="18"/>
        <v>45398</v>
      </c>
      <c r="G34" s="1106">
        <f t="shared" si="19"/>
        <v>45401</v>
      </c>
      <c r="H34" s="1106">
        <f t="shared" si="20"/>
        <v>45404</v>
      </c>
      <c r="J34" s="815" t="e">
        <f t="shared" si="5"/>
        <v>#REF!</v>
      </c>
    </row>
    <row r="35" spans="2:10" s="331" customFormat="1" ht="17.25" hidden="1" customHeight="1" x14ac:dyDescent="0.2">
      <c r="B35" s="1082" t="s">
        <v>2723</v>
      </c>
      <c r="C35" s="1057" t="s">
        <v>2739</v>
      </c>
      <c r="D35" s="1111">
        <v>45404</v>
      </c>
      <c r="E35" s="1106">
        <f t="shared" si="17"/>
        <v>45411</v>
      </c>
      <c r="F35" s="1106">
        <f t="shared" si="18"/>
        <v>45414</v>
      </c>
      <c r="G35" s="1106">
        <f t="shared" si="19"/>
        <v>45417</v>
      </c>
      <c r="H35" s="1106">
        <f t="shared" si="20"/>
        <v>45420</v>
      </c>
      <c r="J35" s="777" t="e">
        <f t="shared" si="5"/>
        <v>#REF!</v>
      </c>
    </row>
    <row r="36" spans="2:10" s="331" customFormat="1" ht="17.25" hidden="1" customHeight="1" x14ac:dyDescent="0.2">
      <c r="B36" s="1082" t="s">
        <v>2713</v>
      </c>
      <c r="C36" s="1057" t="s">
        <v>2740</v>
      </c>
      <c r="D36" s="1111">
        <v>45411</v>
      </c>
      <c r="E36" s="1106">
        <f t="shared" si="17"/>
        <v>45418</v>
      </c>
      <c r="F36" s="1106">
        <f t="shared" si="18"/>
        <v>45421</v>
      </c>
      <c r="G36" s="1106">
        <f t="shared" si="19"/>
        <v>45424</v>
      </c>
      <c r="H36" s="1106">
        <f t="shared" si="20"/>
        <v>45427</v>
      </c>
      <c r="J36" s="777" t="e">
        <f t="shared" si="5"/>
        <v>#REF!</v>
      </c>
    </row>
    <row r="37" spans="2:10" s="331" customFormat="1" ht="17.25" hidden="1" customHeight="1" x14ac:dyDescent="0.2">
      <c r="B37" s="1082" t="s">
        <v>2697</v>
      </c>
      <c r="C37" s="1057" t="s">
        <v>2741</v>
      </c>
      <c r="D37" s="1111">
        <v>45417</v>
      </c>
      <c r="E37" s="1106">
        <f t="shared" si="17"/>
        <v>45424</v>
      </c>
      <c r="F37" s="1106">
        <f t="shared" si="18"/>
        <v>45427</v>
      </c>
      <c r="G37" s="1106">
        <f t="shared" si="19"/>
        <v>45430</v>
      </c>
      <c r="H37" s="1106">
        <f t="shared" si="20"/>
        <v>45433</v>
      </c>
      <c r="J37" s="777" t="e">
        <f t="shared" si="5"/>
        <v>#REF!</v>
      </c>
    </row>
    <row r="38" spans="2:10" s="331" customFormat="1" ht="20.100000000000001" customHeight="1" x14ac:dyDescent="0.2">
      <c r="B38" s="1082" t="s">
        <v>2699</v>
      </c>
      <c r="C38" s="1057" t="s">
        <v>2742</v>
      </c>
      <c r="D38" s="1111">
        <v>45424</v>
      </c>
      <c r="E38" s="1106">
        <f t="shared" si="17"/>
        <v>45431</v>
      </c>
      <c r="F38" s="1106">
        <f t="shared" si="18"/>
        <v>45434</v>
      </c>
      <c r="G38" s="1106">
        <f t="shared" si="19"/>
        <v>45437</v>
      </c>
      <c r="H38" s="1106">
        <f t="shared" si="20"/>
        <v>45440</v>
      </c>
      <c r="J38" s="777">
        <v>45411</v>
      </c>
    </row>
    <row r="39" spans="2:10" s="331" customFormat="1" ht="20.100000000000001" customHeight="1" x14ac:dyDescent="0.2">
      <c r="B39" s="1110" t="s">
        <v>388</v>
      </c>
      <c r="C39" s="1057" t="s">
        <v>2743</v>
      </c>
      <c r="D39" s="1108"/>
      <c r="E39" s="1108"/>
      <c r="F39" s="1108"/>
      <c r="G39" s="1108"/>
      <c r="H39" s="1108"/>
      <c r="J39" s="777">
        <f>J38+7</f>
        <v>45418</v>
      </c>
    </row>
    <row r="40" spans="2:10" s="331" customFormat="1" ht="20.100000000000001" customHeight="1" x14ac:dyDescent="0.2">
      <c r="B40" s="1082" t="s">
        <v>2701</v>
      </c>
      <c r="C40" s="1057" t="s">
        <v>2744</v>
      </c>
      <c r="D40" s="1111">
        <v>45432</v>
      </c>
      <c r="E40" s="1106">
        <f t="shared" ref="E40" si="21">D40+7</f>
        <v>45439</v>
      </c>
      <c r="F40" s="1106">
        <f t="shared" ref="F40" si="22">D40+10</f>
        <v>45442</v>
      </c>
      <c r="G40" s="1106">
        <f t="shared" ref="G40" si="23">D40+13</f>
        <v>45445</v>
      </c>
      <c r="H40" s="1106">
        <f t="shared" ref="H40" si="24">D40+16</f>
        <v>45448</v>
      </c>
      <c r="J40" s="777">
        <f t="shared" ref="J40:J42" si="25">J39+7</f>
        <v>45425</v>
      </c>
    </row>
    <row r="41" spans="2:10" s="331" customFormat="1" ht="20.100000000000001" customHeight="1" x14ac:dyDescent="0.2">
      <c r="B41" s="1082" t="s">
        <v>2745</v>
      </c>
      <c r="C41" s="1057" t="s">
        <v>2746</v>
      </c>
      <c r="D41" s="1111">
        <v>45439</v>
      </c>
      <c r="E41" s="1106">
        <f t="shared" ref="E41" si="26">D41+7</f>
        <v>45446</v>
      </c>
      <c r="F41" s="1106">
        <f t="shared" ref="F41" si="27">D41+10</f>
        <v>45449</v>
      </c>
      <c r="G41" s="1106">
        <f t="shared" ref="G41" si="28">D41+13</f>
        <v>45452</v>
      </c>
      <c r="H41" s="1106">
        <f t="shared" ref="H41" si="29">D41+16</f>
        <v>45455</v>
      </c>
      <c r="J41" s="777">
        <f t="shared" si="25"/>
        <v>45432</v>
      </c>
    </row>
    <row r="42" spans="2:10" s="331" customFormat="1" ht="20.100000000000001" customHeight="1" x14ac:dyDescent="0.2">
      <c r="B42" s="1082" t="s">
        <v>2703</v>
      </c>
      <c r="C42" s="1057" t="s">
        <v>2746</v>
      </c>
      <c r="D42" s="1111">
        <v>45446</v>
      </c>
      <c r="E42" s="1106">
        <f t="shared" ref="E42" si="30">D42+7</f>
        <v>45453</v>
      </c>
      <c r="F42" s="1106">
        <f t="shared" ref="F42" si="31">D42+10</f>
        <v>45456</v>
      </c>
      <c r="G42" s="1106">
        <f t="shared" ref="G42" si="32">D42+13</f>
        <v>45459</v>
      </c>
      <c r="H42" s="1106">
        <f t="shared" ref="H42" si="33">D42+16</f>
        <v>45462</v>
      </c>
      <c r="J42" s="777">
        <f t="shared" si="25"/>
        <v>45439</v>
      </c>
    </row>
    <row r="43" spans="2:10" s="331" customFormat="1" ht="17.25" customHeight="1" x14ac:dyDescent="0.2">
      <c r="B43" s="1103"/>
      <c r="C43" s="784"/>
      <c r="D43" s="783"/>
      <c r="E43" s="783"/>
      <c r="F43" s="783"/>
      <c r="G43" s="783"/>
      <c r="H43" s="783"/>
      <c r="J43" s="815"/>
    </row>
    <row r="44" spans="2:10" s="195" customFormat="1" ht="17.25" customHeight="1" x14ac:dyDescent="0.2">
      <c r="B44" s="147" t="s">
        <v>829</v>
      </c>
      <c r="C44" s="783"/>
    </row>
    <row r="45" spans="2:10" s="331" customFormat="1" ht="17.25" customHeight="1" x14ac:dyDescent="0.2">
      <c r="B45" s="1109"/>
      <c r="F45" s="195"/>
    </row>
    <row r="46" spans="2:10" s="331" customFormat="1" ht="17.25" customHeight="1" thickBot="1" x14ac:dyDescent="0.25">
      <c r="B46" s="192"/>
      <c r="E46" s="194"/>
      <c r="F46" s="195"/>
      <c r="G46" s="195"/>
      <c r="J46" s="195"/>
    </row>
    <row r="47" spans="2:10" s="331" customFormat="1" ht="17.25" customHeight="1" x14ac:dyDescent="0.2">
      <c r="B47" s="961"/>
      <c r="C47" s="962"/>
      <c r="D47" s="963"/>
      <c r="E47" s="964"/>
      <c r="F47" s="965"/>
      <c r="G47" s="966"/>
      <c r="H47" s="967"/>
      <c r="J47" s="424"/>
    </row>
    <row r="48" spans="2:10" s="331" customFormat="1" ht="17.25" customHeight="1" x14ac:dyDescent="0.2">
      <c r="B48" s="797" t="s">
        <v>535</v>
      </c>
      <c r="C48" s="145"/>
      <c r="D48" s="147" t="s">
        <v>536</v>
      </c>
      <c r="E48" s="147"/>
      <c r="F48" s="147"/>
      <c r="G48" s="147" t="s">
        <v>537</v>
      </c>
      <c r="H48" s="798"/>
      <c r="J48" s="784"/>
    </row>
    <row r="49" spans="2:8" s="331" customFormat="1" ht="17.25" customHeight="1" x14ac:dyDescent="0.2">
      <c r="B49" s="799" t="s">
        <v>538</v>
      </c>
      <c r="C49" s="800" t="s">
        <v>539</v>
      </c>
      <c r="D49" s="133" t="s">
        <v>540</v>
      </c>
      <c r="E49" s="147"/>
      <c r="F49" s="800" t="s">
        <v>541</v>
      </c>
      <c r="G49" s="145" t="s">
        <v>542</v>
      </c>
      <c r="H49" s="801" t="s">
        <v>543</v>
      </c>
    </row>
    <row r="50" spans="2:8" s="331" customFormat="1" ht="17.25" customHeight="1" x14ac:dyDescent="0.2">
      <c r="B50" s="802" t="s">
        <v>544</v>
      </c>
      <c r="C50" s="803" t="s">
        <v>545</v>
      </c>
      <c r="D50" s="133" t="s">
        <v>546</v>
      </c>
      <c r="E50" s="148" t="s">
        <v>547</v>
      </c>
      <c r="F50" s="804" t="s">
        <v>548</v>
      </c>
      <c r="G50" s="603" t="s">
        <v>549</v>
      </c>
      <c r="H50" s="805" t="s">
        <v>550</v>
      </c>
    </row>
    <row r="51" spans="2:8" s="331" customFormat="1" ht="17.25" customHeight="1" x14ac:dyDescent="0.2">
      <c r="B51" s="802" t="s">
        <v>551</v>
      </c>
      <c r="C51" s="803" t="s">
        <v>552</v>
      </c>
      <c r="D51" s="133" t="s">
        <v>553</v>
      </c>
      <c r="E51" s="148" t="s">
        <v>554</v>
      </c>
      <c r="F51" s="804" t="s">
        <v>555</v>
      </c>
      <c r="G51" s="603" t="s">
        <v>556</v>
      </c>
      <c r="H51" s="805" t="s">
        <v>557</v>
      </c>
    </row>
    <row r="52" spans="2:8" s="331" customFormat="1" ht="17.25" customHeight="1" x14ac:dyDescent="0.2">
      <c r="B52" s="802" t="s">
        <v>558</v>
      </c>
      <c r="C52" s="803" t="s">
        <v>559</v>
      </c>
      <c r="D52" s="133" t="s">
        <v>560</v>
      </c>
      <c r="E52" s="148" t="s">
        <v>561</v>
      </c>
      <c r="F52" s="804" t="s">
        <v>562</v>
      </c>
      <c r="G52" s="603" t="s">
        <v>563</v>
      </c>
      <c r="H52" s="805" t="s">
        <v>564</v>
      </c>
    </row>
    <row r="53" spans="2:8" s="331" customFormat="1" ht="17.25" customHeight="1" x14ac:dyDescent="0.2">
      <c r="B53" s="802" t="s">
        <v>565</v>
      </c>
      <c r="C53" s="803" t="s">
        <v>566</v>
      </c>
      <c r="D53" s="133" t="s">
        <v>567</v>
      </c>
      <c r="E53" s="148" t="s">
        <v>568</v>
      </c>
      <c r="F53" s="804" t="s">
        <v>569</v>
      </c>
      <c r="G53" s="603" t="s">
        <v>570</v>
      </c>
      <c r="H53" s="805" t="s">
        <v>571</v>
      </c>
    </row>
    <row r="54" spans="2:8" s="331" customFormat="1" ht="17.25" customHeight="1" x14ac:dyDescent="0.2">
      <c r="B54" s="802" t="s">
        <v>572</v>
      </c>
      <c r="C54" s="803" t="s">
        <v>573</v>
      </c>
      <c r="D54" s="133" t="s">
        <v>574</v>
      </c>
      <c r="E54" s="148" t="s">
        <v>575</v>
      </c>
      <c r="F54" s="804" t="s">
        <v>576</v>
      </c>
      <c r="G54" s="603" t="s">
        <v>577</v>
      </c>
      <c r="H54" s="805" t="s">
        <v>578</v>
      </c>
    </row>
    <row r="55" spans="2:8" s="331" customFormat="1" ht="17.25" customHeight="1" x14ac:dyDescent="0.2">
      <c r="B55" s="802" t="s">
        <v>1325</v>
      </c>
      <c r="C55" s="803" t="s">
        <v>1326</v>
      </c>
      <c r="D55" s="133" t="s">
        <v>581</v>
      </c>
      <c r="E55" s="148" t="s">
        <v>582</v>
      </c>
      <c r="F55" s="758" t="s">
        <v>583</v>
      </c>
      <c r="G55" s="603" t="s">
        <v>1327</v>
      </c>
      <c r="H55" s="805" t="s">
        <v>1329</v>
      </c>
    </row>
    <row r="56" spans="2:8" s="331" customFormat="1" ht="17.25" customHeight="1" x14ac:dyDescent="0.2">
      <c r="B56" s="802" t="s">
        <v>579</v>
      </c>
      <c r="C56" s="803" t="s">
        <v>580</v>
      </c>
      <c r="D56" s="133"/>
      <c r="E56" s="145"/>
      <c r="F56" s="603"/>
      <c r="G56" s="603" t="s">
        <v>584</v>
      </c>
      <c r="H56" s="806" t="s">
        <v>585</v>
      </c>
    </row>
    <row r="57" spans="2:8" s="331" customFormat="1" ht="17.25" customHeight="1" x14ac:dyDescent="0.2">
      <c r="B57" s="802" t="s">
        <v>586</v>
      </c>
      <c r="C57" s="803" t="s">
        <v>587</v>
      </c>
      <c r="D57" s="145"/>
      <c r="E57" s="145"/>
      <c r="F57" s="145"/>
      <c r="G57" s="145"/>
      <c r="H57" s="807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56" orientation="landscape" r:id="rId37"/>
  <headerFooter>
    <oddFooter>&amp;L_x000D_&amp;1#&amp;"Calibri"&amp;10&amp;K000000 Sensitivity: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I185"/>
  <sheetViews>
    <sheetView showGridLines="0" zoomScale="130" zoomScaleNormal="130" workbookViewId="0">
      <selection activeCell="D161" sqref="D161"/>
    </sheetView>
  </sheetViews>
  <sheetFormatPr defaultColWidth="9.140625" defaultRowHeight="13.5" x14ac:dyDescent="0.2"/>
  <cols>
    <col min="1" max="1" width="22.28515625" style="918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 x14ac:dyDescent="0.25">
      <c r="B2" s="1172" t="s">
        <v>116</v>
      </c>
      <c r="C2" s="1172"/>
      <c r="D2" s="1172"/>
      <c r="E2" s="1172"/>
      <c r="F2" s="1172"/>
      <c r="H2" s="1036" t="s">
        <v>377</v>
      </c>
    </row>
    <row r="3" spans="1:9" ht="17.25" customHeight="1" x14ac:dyDescent="0.2">
      <c r="B3" s="1"/>
      <c r="C3" s="772"/>
      <c r="D3" s="772"/>
      <c r="E3" s="772"/>
      <c r="F3" s="122"/>
      <c r="G3" s="169"/>
      <c r="H3" s="122"/>
    </row>
    <row r="4" spans="1:9" ht="30" customHeight="1" x14ac:dyDescent="0.2">
      <c r="B4" s="1232" t="s">
        <v>129</v>
      </c>
      <c r="C4" s="1233"/>
      <c r="D4" s="1233"/>
      <c r="E4" s="1233"/>
      <c r="F4" s="1234"/>
      <c r="G4" s="313"/>
      <c r="H4" s="313"/>
      <c r="I4" s="147"/>
    </row>
    <row r="5" spans="1:9" ht="17.25" customHeight="1" x14ac:dyDescent="0.2">
      <c r="B5" s="773"/>
      <c r="C5" s="773"/>
      <c r="D5" s="773"/>
      <c r="E5" s="773"/>
      <c r="F5" s="774"/>
      <c r="G5" s="313"/>
      <c r="H5" s="313"/>
      <c r="I5" s="147"/>
    </row>
    <row r="6" spans="1:9" ht="17.25" customHeight="1" x14ac:dyDescent="0.2">
      <c r="B6" s="148"/>
      <c r="C6" s="176"/>
      <c r="D6" s="148"/>
      <c r="E6" s="169"/>
      <c r="G6" s="148"/>
      <c r="H6" s="148"/>
      <c r="I6" s="148"/>
    </row>
    <row r="7" spans="1:9" s="331" customFormat="1" ht="30" customHeight="1" x14ac:dyDescent="0.2">
      <c r="A7" s="1119"/>
      <c r="C7" s="920"/>
      <c r="D7" s="1235" t="s">
        <v>2747</v>
      </c>
      <c r="E7" s="1020" t="s">
        <v>2748</v>
      </c>
      <c r="F7" s="1020" t="s">
        <v>366</v>
      </c>
      <c r="G7" s="861"/>
      <c r="H7" s="919" t="s">
        <v>1406</v>
      </c>
      <c r="I7" s="922"/>
    </row>
    <row r="8" spans="1:9" s="331" customFormat="1" ht="17.25" customHeight="1" x14ac:dyDescent="0.2">
      <c r="A8" s="1119"/>
      <c r="B8" s="1067" t="s">
        <v>380</v>
      </c>
      <c r="C8" s="1067" t="s">
        <v>381</v>
      </c>
      <c r="D8" s="1236"/>
      <c r="E8" s="1089" t="s">
        <v>157</v>
      </c>
      <c r="F8" s="1089" t="s">
        <v>214</v>
      </c>
      <c r="G8" s="633"/>
      <c r="H8" s="1137" t="s">
        <v>382</v>
      </c>
      <c r="I8" s="922"/>
    </row>
    <row r="9" spans="1:9" s="331" customFormat="1" ht="15" hidden="1" customHeight="1" x14ac:dyDescent="0.2">
      <c r="A9" s="1119"/>
      <c r="B9" s="923" t="s">
        <v>2749</v>
      </c>
      <c r="C9" s="924" t="s">
        <v>2750</v>
      </c>
      <c r="D9" s="924">
        <v>44431</v>
      </c>
      <c r="E9" s="925">
        <f t="shared" ref="E9:E13" si="0">D9+6</f>
        <v>44437</v>
      </c>
      <c r="F9" s="925">
        <f t="shared" ref="F9:F13" si="1">D9+8</f>
        <v>44439</v>
      </c>
      <c r="G9" s="926"/>
      <c r="H9" s="921">
        <v>44391</v>
      </c>
      <c r="I9" s="922"/>
    </row>
    <row r="10" spans="1:9" s="331" customFormat="1" ht="15" hidden="1" customHeight="1" x14ac:dyDescent="0.2">
      <c r="A10" s="1119"/>
      <c r="B10" s="927" t="s">
        <v>388</v>
      </c>
      <c r="C10" s="924" t="s">
        <v>2751</v>
      </c>
      <c r="D10" s="928">
        <f t="shared" ref="D10:D11" si="2">D9+7</f>
        <v>44438</v>
      </c>
      <c r="E10" s="820"/>
      <c r="F10" s="820"/>
      <c r="G10" s="929"/>
      <c r="H10" s="930"/>
      <c r="I10" s="922"/>
    </row>
    <row r="11" spans="1:9" s="331" customFormat="1" ht="15" hidden="1" customHeight="1" x14ac:dyDescent="0.2">
      <c r="A11" s="1119"/>
      <c r="B11" s="927" t="s">
        <v>388</v>
      </c>
      <c r="C11" s="924" t="s">
        <v>2752</v>
      </c>
      <c r="D11" s="928">
        <f t="shared" si="2"/>
        <v>44445</v>
      </c>
      <c r="E11" s="820"/>
      <c r="F11" s="820"/>
      <c r="G11" s="929"/>
      <c r="H11" s="930"/>
      <c r="I11" s="922"/>
    </row>
    <row r="12" spans="1:9" s="331" customFormat="1" ht="15" hidden="1" customHeight="1" x14ac:dyDescent="0.2">
      <c r="A12" s="1119"/>
      <c r="B12" s="931" t="s">
        <v>2753</v>
      </c>
      <c r="C12" s="932" t="s">
        <v>2754</v>
      </c>
      <c r="D12" s="932">
        <v>44439</v>
      </c>
      <c r="E12" s="777">
        <f t="shared" si="0"/>
        <v>44445</v>
      </c>
      <c r="F12" s="777">
        <f t="shared" si="1"/>
        <v>44447</v>
      </c>
      <c r="G12" s="783"/>
      <c r="H12" s="921">
        <v>44412</v>
      </c>
      <c r="I12" s="922"/>
    </row>
    <row r="13" spans="1:9" s="331" customFormat="1" ht="15" hidden="1" customHeight="1" x14ac:dyDescent="0.2">
      <c r="A13" s="1119"/>
      <c r="B13" s="931" t="s">
        <v>2755</v>
      </c>
      <c r="C13" s="932" t="s">
        <v>2756</v>
      </c>
      <c r="D13" s="932">
        <v>44426</v>
      </c>
      <c r="E13" s="777">
        <f t="shared" si="0"/>
        <v>44432</v>
      </c>
      <c r="F13" s="777">
        <f t="shared" si="1"/>
        <v>44434</v>
      </c>
      <c r="G13" s="783"/>
      <c r="H13" s="921">
        <f>SUM(H12+7)</f>
        <v>44419</v>
      </c>
      <c r="I13" s="922"/>
    </row>
    <row r="14" spans="1:9" s="331" customFormat="1" ht="15" hidden="1" customHeight="1" x14ac:dyDescent="0.2">
      <c r="A14" s="1119"/>
      <c r="B14" s="931" t="s">
        <v>2757</v>
      </c>
      <c r="C14" s="932" t="s">
        <v>2758</v>
      </c>
      <c r="D14" s="932">
        <v>44502</v>
      </c>
      <c r="E14" s="777">
        <f t="shared" ref="E14:E20" si="3">D14+6</f>
        <v>44508</v>
      </c>
      <c r="F14" s="777">
        <f t="shared" ref="F14:F20" si="4">D14+8</f>
        <v>44510</v>
      </c>
      <c r="G14" s="783"/>
      <c r="H14" s="921">
        <v>44483</v>
      </c>
      <c r="I14" s="922"/>
    </row>
    <row r="15" spans="1:9" s="331" customFormat="1" ht="15" hidden="1" customHeight="1" x14ac:dyDescent="0.2">
      <c r="A15" s="1119"/>
      <c r="B15" s="931" t="s">
        <v>2755</v>
      </c>
      <c r="C15" s="932" t="s">
        <v>2759</v>
      </c>
      <c r="D15" s="932">
        <v>44515</v>
      </c>
      <c r="E15" s="777">
        <f t="shared" si="3"/>
        <v>44521</v>
      </c>
      <c r="F15" s="777">
        <f t="shared" si="4"/>
        <v>44523</v>
      </c>
      <c r="G15" s="783"/>
      <c r="H15" s="921">
        <v>44497</v>
      </c>
      <c r="I15" s="922"/>
    </row>
    <row r="16" spans="1:9" s="331" customFormat="1" ht="15" hidden="1" customHeight="1" x14ac:dyDescent="0.2">
      <c r="A16" s="1119"/>
      <c r="B16" s="931" t="s">
        <v>2760</v>
      </c>
      <c r="C16" s="932" t="s">
        <v>2761</v>
      </c>
      <c r="D16" s="932">
        <v>44516</v>
      </c>
      <c r="E16" s="777">
        <f t="shared" si="3"/>
        <v>44522</v>
      </c>
      <c r="F16" s="777">
        <f t="shared" si="4"/>
        <v>44524</v>
      </c>
      <c r="G16" s="783"/>
      <c r="H16" s="921">
        <f t="shared" ref="H16:H24" si="5">H15+7</f>
        <v>44504</v>
      </c>
      <c r="I16" s="922"/>
    </row>
    <row r="17" spans="1:9" s="331" customFormat="1" ht="15" hidden="1" customHeight="1" x14ac:dyDescent="0.2">
      <c r="A17" s="1119"/>
      <c r="B17" s="931" t="s">
        <v>2753</v>
      </c>
      <c r="C17" s="932" t="s">
        <v>2762</v>
      </c>
      <c r="D17" s="932">
        <v>44526</v>
      </c>
      <c r="E17" s="777">
        <f t="shared" si="3"/>
        <v>44532</v>
      </c>
      <c r="F17" s="777">
        <f t="shared" si="4"/>
        <v>44534</v>
      </c>
      <c r="G17" s="783"/>
      <c r="H17" s="921">
        <f t="shared" si="5"/>
        <v>44511</v>
      </c>
      <c r="I17" s="922"/>
    </row>
    <row r="18" spans="1:9" s="331" customFormat="1" ht="15" hidden="1" customHeight="1" x14ac:dyDescent="0.2">
      <c r="A18" s="1119"/>
      <c r="B18" s="931" t="s">
        <v>2763</v>
      </c>
      <c r="C18" s="932" t="s">
        <v>2764</v>
      </c>
      <c r="D18" s="932">
        <v>44531</v>
      </c>
      <c r="E18" s="777">
        <f t="shared" si="3"/>
        <v>44537</v>
      </c>
      <c r="F18" s="777">
        <f t="shared" si="4"/>
        <v>44539</v>
      </c>
      <c r="G18" s="783"/>
      <c r="H18" s="921">
        <f t="shared" si="5"/>
        <v>44518</v>
      </c>
      <c r="I18" s="922"/>
    </row>
    <row r="19" spans="1:9" s="331" customFormat="1" ht="15" hidden="1" customHeight="1" x14ac:dyDescent="0.2">
      <c r="A19" s="1119"/>
      <c r="B19" s="931" t="s">
        <v>2765</v>
      </c>
      <c r="C19" s="932" t="s">
        <v>2766</v>
      </c>
      <c r="D19" s="932">
        <v>44538</v>
      </c>
      <c r="E19" s="777">
        <f t="shared" si="3"/>
        <v>44544</v>
      </c>
      <c r="F19" s="777">
        <f t="shared" si="4"/>
        <v>44546</v>
      </c>
      <c r="G19" s="783"/>
      <c r="H19" s="921">
        <f t="shared" si="5"/>
        <v>44525</v>
      </c>
      <c r="I19" s="922"/>
    </row>
    <row r="20" spans="1:9" s="331" customFormat="1" ht="15" hidden="1" customHeight="1" x14ac:dyDescent="0.2">
      <c r="A20" s="1119"/>
      <c r="B20" s="931" t="s">
        <v>2767</v>
      </c>
      <c r="C20" s="932" t="s">
        <v>2768</v>
      </c>
      <c r="D20" s="932">
        <v>44911</v>
      </c>
      <c r="E20" s="777">
        <f t="shared" si="3"/>
        <v>44917</v>
      </c>
      <c r="F20" s="777">
        <f t="shared" si="4"/>
        <v>44919</v>
      </c>
      <c r="G20" s="783"/>
      <c r="H20" s="921">
        <f t="shared" si="5"/>
        <v>44532</v>
      </c>
      <c r="I20" s="922"/>
    </row>
    <row r="21" spans="1:9" s="331" customFormat="1" ht="15" hidden="1" customHeight="1" x14ac:dyDescent="0.2">
      <c r="A21" s="1119"/>
      <c r="B21" s="931" t="s">
        <v>2769</v>
      </c>
      <c r="C21" s="932" t="s">
        <v>2770</v>
      </c>
      <c r="D21" s="933">
        <v>44646</v>
      </c>
      <c r="E21" s="779">
        <f t="shared" ref="E21" si="6">D21+6</f>
        <v>44652</v>
      </c>
      <c r="F21" s="779">
        <f t="shared" ref="F21" si="7">D21+8</f>
        <v>44654</v>
      </c>
      <c r="G21" s="838"/>
      <c r="H21" s="934">
        <f t="shared" si="5"/>
        <v>44539</v>
      </c>
      <c r="I21" s="922"/>
    </row>
    <row r="22" spans="1:9" s="331" customFormat="1" ht="15" hidden="1" customHeight="1" x14ac:dyDescent="0.2">
      <c r="A22" s="1119"/>
      <c r="B22" s="931" t="s">
        <v>2771</v>
      </c>
      <c r="C22" s="932" t="s">
        <v>2772</v>
      </c>
      <c r="D22" s="932">
        <v>44560</v>
      </c>
      <c r="E22" s="777">
        <f t="shared" ref="E22:E24" si="8">D22+6</f>
        <v>44566</v>
      </c>
      <c r="F22" s="777">
        <f t="shared" ref="F22:F24" si="9">D22+8</f>
        <v>44568</v>
      </c>
      <c r="G22" s="783"/>
      <c r="H22" s="921">
        <f t="shared" si="5"/>
        <v>44546</v>
      </c>
      <c r="I22" s="922"/>
    </row>
    <row r="23" spans="1:9" s="331" customFormat="1" ht="15" hidden="1" customHeight="1" x14ac:dyDescent="0.2">
      <c r="A23" s="1119"/>
      <c r="B23" s="931" t="s">
        <v>2773</v>
      </c>
      <c r="C23" s="932" t="s">
        <v>2774</v>
      </c>
      <c r="D23" s="932">
        <v>44565</v>
      </c>
      <c r="E23" s="777">
        <f t="shared" si="8"/>
        <v>44571</v>
      </c>
      <c r="F23" s="777">
        <f t="shared" si="9"/>
        <v>44573</v>
      </c>
      <c r="G23" s="783"/>
      <c r="H23" s="921">
        <f t="shared" si="5"/>
        <v>44553</v>
      </c>
      <c r="I23" s="922"/>
    </row>
    <row r="24" spans="1:9" s="331" customFormat="1" ht="15" hidden="1" customHeight="1" x14ac:dyDescent="0.2">
      <c r="A24" s="1119"/>
      <c r="B24" s="931" t="s">
        <v>2775</v>
      </c>
      <c r="C24" s="932" t="s">
        <v>2776</v>
      </c>
      <c r="D24" s="932">
        <v>44572</v>
      </c>
      <c r="E24" s="777">
        <f t="shared" si="8"/>
        <v>44578</v>
      </c>
      <c r="F24" s="777">
        <f t="shared" si="9"/>
        <v>44580</v>
      </c>
      <c r="G24" s="783"/>
      <c r="H24" s="921">
        <f t="shared" si="5"/>
        <v>44560</v>
      </c>
      <c r="I24" s="922"/>
    </row>
    <row r="25" spans="1:9" s="331" customFormat="1" ht="15" hidden="1" customHeight="1" x14ac:dyDescent="0.2">
      <c r="A25" s="1119"/>
      <c r="B25" s="931" t="s">
        <v>2757</v>
      </c>
      <c r="C25" s="932" t="s">
        <v>2777</v>
      </c>
      <c r="D25" s="932">
        <v>44594</v>
      </c>
      <c r="E25" s="777">
        <f t="shared" ref="E25" si="10">D25+6</f>
        <v>44600</v>
      </c>
      <c r="F25" s="777">
        <f t="shared" ref="F25" si="11">D25+8</f>
        <v>44602</v>
      </c>
      <c r="G25" s="783"/>
      <c r="H25" s="921">
        <v>44574</v>
      </c>
      <c r="I25" s="922"/>
    </row>
    <row r="26" spans="1:9" s="331" customFormat="1" ht="15" hidden="1" customHeight="1" x14ac:dyDescent="0.2">
      <c r="A26" s="1119"/>
      <c r="B26" s="931" t="s">
        <v>2755</v>
      </c>
      <c r="C26" s="932" t="s">
        <v>2778</v>
      </c>
      <c r="D26" s="932">
        <v>44595</v>
      </c>
      <c r="E26" s="777">
        <f t="shared" ref="E26" si="12">D26+6</f>
        <v>44601</v>
      </c>
      <c r="F26" s="777">
        <f t="shared" ref="F26" si="13">D26+8</f>
        <v>44603</v>
      </c>
      <c r="G26" s="783"/>
      <c r="H26" s="921">
        <v>44581</v>
      </c>
      <c r="I26" s="922"/>
    </row>
    <row r="27" spans="1:9" s="331" customFormat="1" ht="15" hidden="1" customHeight="1" x14ac:dyDescent="0.2">
      <c r="A27" s="1119"/>
      <c r="B27" s="931" t="s">
        <v>2760</v>
      </c>
      <c r="C27" s="932" t="s">
        <v>2779</v>
      </c>
      <c r="D27" s="935">
        <v>44602</v>
      </c>
      <c r="E27" s="779">
        <f t="shared" ref="E27" si="14">D27+6</f>
        <v>44608</v>
      </c>
      <c r="F27" s="779">
        <f t="shared" ref="F27" si="15">D27+8</f>
        <v>44610</v>
      </c>
      <c r="G27" s="838"/>
      <c r="H27" s="934">
        <f>H26+7</f>
        <v>44588</v>
      </c>
      <c r="I27" s="922"/>
    </row>
    <row r="28" spans="1:9" s="331" customFormat="1" ht="15" hidden="1" customHeight="1" x14ac:dyDescent="0.2">
      <c r="A28" s="1119"/>
      <c r="B28" s="931" t="s">
        <v>2753</v>
      </c>
      <c r="C28" s="932" t="s">
        <v>2780</v>
      </c>
      <c r="D28" s="932">
        <v>44606</v>
      </c>
      <c r="E28" s="777">
        <f t="shared" ref="E28" si="16">D28+6</f>
        <v>44612</v>
      </c>
      <c r="F28" s="777">
        <f t="shared" ref="F28" si="17">D28+8</f>
        <v>44614</v>
      </c>
      <c r="G28" s="783"/>
      <c r="H28" s="921">
        <v>44237</v>
      </c>
      <c r="I28" s="922"/>
    </row>
    <row r="29" spans="1:9" s="331" customFormat="1" ht="15" hidden="1" customHeight="1" x14ac:dyDescent="0.2">
      <c r="A29" s="1119"/>
      <c r="B29" s="931" t="s">
        <v>2763</v>
      </c>
      <c r="C29" s="932" t="s">
        <v>2781</v>
      </c>
      <c r="D29" s="932">
        <v>44619</v>
      </c>
      <c r="E29" s="777">
        <f t="shared" ref="E29" si="18">D29+6</f>
        <v>44625</v>
      </c>
      <c r="F29" s="777">
        <f t="shared" ref="F29" si="19">D29+8</f>
        <v>44627</v>
      </c>
      <c r="G29" s="783"/>
      <c r="H29" s="921">
        <f>H28+7</f>
        <v>44244</v>
      </c>
      <c r="I29" s="922"/>
    </row>
    <row r="30" spans="1:9" s="331" customFormat="1" ht="15" hidden="1" customHeight="1" x14ac:dyDescent="0.2">
      <c r="A30" s="1119"/>
      <c r="B30" s="931" t="s">
        <v>2765</v>
      </c>
      <c r="C30" s="932" t="s">
        <v>2782</v>
      </c>
      <c r="D30" s="932">
        <v>44625</v>
      </c>
      <c r="E30" s="777">
        <f t="shared" ref="E30" si="20">D30+6</f>
        <v>44631</v>
      </c>
      <c r="F30" s="777">
        <f t="shared" ref="F30" si="21">D30+8</f>
        <v>44633</v>
      </c>
      <c r="G30" s="783"/>
      <c r="H30" s="921">
        <f>H29+7</f>
        <v>44251</v>
      </c>
      <c r="I30" s="922"/>
    </row>
    <row r="31" spans="1:9" s="331" customFormat="1" ht="15" hidden="1" customHeight="1" x14ac:dyDescent="0.2">
      <c r="A31" s="1119"/>
      <c r="B31" s="931" t="s">
        <v>2783</v>
      </c>
      <c r="C31" s="932" t="s">
        <v>2784</v>
      </c>
      <c r="D31" s="932">
        <v>44630</v>
      </c>
      <c r="E31" s="777">
        <f t="shared" ref="E31" si="22">D31+6</f>
        <v>44636</v>
      </c>
      <c r="F31" s="777">
        <f t="shared" ref="F31" si="23">D31+8</f>
        <v>44638</v>
      </c>
      <c r="G31" s="783"/>
      <c r="H31" s="921">
        <f>H30+7</f>
        <v>44258</v>
      </c>
      <c r="I31" s="922"/>
    </row>
    <row r="32" spans="1:9" s="331" customFormat="1" ht="15" hidden="1" customHeight="1" x14ac:dyDescent="0.2">
      <c r="A32" s="1119"/>
      <c r="B32" s="931" t="s">
        <v>2771</v>
      </c>
      <c r="C32" s="932" t="s">
        <v>2785</v>
      </c>
      <c r="D32" s="932">
        <v>44649</v>
      </c>
      <c r="E32" s="777">
        <f t="shared" ref="E32" si="24">D32+6</f>
        <v>44655</v>
      </c>
      <c r="F32" s="777">
        <f t="shared" ref="F32" si="25">D32+8</f>
        <v>44657</v>
      </c>
      <c r="G32" s="783"/>
      <c r="H32" s="921">
        <v>44637</v>
      </c>
      <c r="I32" s="922"/>
    </row>
    <row r="33" spans="1:9" s="331" customFormat="1" ht="15" hidden="1" customHeight="1" x14ac:dyDescent="0.2">
      <c r="A33" s="1119"/>
      <c r="B33" s="931" t="s">
        <v>2773</v>
      </c>
      <c r="C33" s="932" t="s">
        <v>2786</v>
      </c>
      <c r="D33" s="932">
        <v>44653</v>
      </c>
      <c r="E33" s="777">
        <f t="shared" ref="E33" si="26">D33+6</f>
        <v>44659</v>
      </c>
      <c r="F33" s="777">
        <f t="shared" ref="F33" si="27">D33+8</f>
        <v>44661</v>
      </c>
      <c r="G33" s="783"/>
      <c r="H33" s="921">
        <f t="shared" ref="H33:H43" si="28">H32+7</f>
        <v>44644</v>
      </c>
      <c r="I33" s="922"/>
    </row>
    <row r="34" spans="1:9" s="331" customFormat="1" ht="15" hidden="1" customHeight="1" x14ac:dyDescent="0.2">
      <c r="A34" s="1119"/>
      <c r="B34" s="931" t="s">
        <v>2787</v>
      </c>
      <c r="C34" s="932" t="s">
        <v>2788</v>
      </c>
      <c r="D34" s="932">
        <v>44671</v>
      </c>
      <c r="E34" s="777">
        <f t="shared" ref="E34" si="29">D34+6</f>
        <v>44677</v>
      </c>
      <c r="F34" s="777">
        <f t="shared" ref="F34" si="30">D34+8</f>
        <v>44679</v>
      </c>
      <c r="G34" s="783"/>
      <c r="H34" s="921">
        <f t="shared" si="28"/>
        <v>44651</v>
      </c>
      <c r="I34" s="922"/>
    </row>
    <row r="35" spans="1:9" s="331" customFormat="1" ht="15" hidden="1" customHeight="1" x14ac:dyDescent="0.2">
      <c r="A35" s="1119"/>
      <c r="B35" s="931" t="s">
        <v>2789</v>
      </c>
      <c r="C35" s="932" t="s">
        <v>2790</v>
      </c>
      <c r="D35" s="932">
        <v>44668</v>
      </c>
      <c r="E35" s="777">
        <f t="shared" ref="E35:E37" si="31">D35+6</f>
        <v>44674</v>
      </c>
      <c r="F35" s="777">
        <f t="shared" ref="F35:F37" si="32">D35+8</f>
        <v>44676</v>
      </c>
      <c r="G35" s="783"/>
      <c r="H35" s="921">
        <f t="shared" si="28"/>
        <v>44658</v>
      </c>
      <c r="I35" s="922"/>
    </row>
    <row r="36" spans="1:9" s="331" customFormat="1" ht="15" hidden="1" customHeight="1" x14ac:dyDescent="0.2">
      <c r="A36" s="1119"/>
      <c r="B36" s="931" t="s">
        <v>2791</v>
      </c>
      <c r="C36" s="932" t="s">
        <v>2792</v>
      </c>
      <c r="D36" s="932">
        <v>44678</v>
      </c>
      <c r="E36" s="777">
        <f t="shared" si="31"/>
        <v>44684</v>
      </c>
      <c r="F36" s="777">
        <f t="shared" si="32"/>
        <v>44686</v>
      </c>
      <c r="G36" s="783"/>
      <c r="H36" s="921">
        <f t="shared" si="28"/>
        <v>44665</v>
      </c>
      <c r="I36" s="922"/>
    </row>
    <row r="37" spans="1:9" s="331" customFormat="1" ht="15" hidden="1" customHeight="1" x14ac:dyDescent="0.2">
      <c r="A37" s="1119"/>
      <c r="B37" s="931" t="s">
        <v>2793</v>
      </c>
      <c r="C37" s="932" t="s">
        <v>2794</v>
      </c>
      <c r="D37" s="932">
        <v>44703</v>
      </c>
      <c r="E37" s="777">
        <f t="shared" si="31"/>
        <v>44709</v>
      </c>
      <c r="F37" s="777">
        <f t="shared" si="32"/>
        <v>44711</v>
      </c>
      <c r="G37" s="783"/>
      <c r="H37" s="921">
        <f t="shared" si="28"/>
        <v>44672</v>
      </c>
      <c r="I37" s="922"/>
    </row>
    <row r="38" spans="1:9" s="331" customFormat="1" ht="15" hidden="1" customHeight="1" x14ac:dyDescent="0.2">
      <c r="A38" s="1119" t="s">
        <v>2795</v>
      </c>
      <c r="B38" s="868" t="s">
        <v>388</v>
      </c>
      <c r="C38" s="932" t="s">
        <v>2796</v>
      </c>
      <c r="D38" s="935">
        <v>44680</v>
      </c>
      <c r="E38" s="779">
        <f t="shared" ref="E38" si="33">D38+6</f>
        <v>44686</v>
      </c>
      <c r="F38" s="779">
        <f t="shared" ref="F38" si="34">D38+8</f>
        <v>44688</v>
      </c>
      <c r="G38" s="838"/>
      <c r="H38" s="934">
        <f t="shared" si="28"/>
        <v>44679</v>
      </c>
      <c r="I38" s="922"/>
    </row>
    <row r="39" spans="1:9" s="331" customFormat="1" ht="15" hidden="1" customHeight="1" x14ac:dyDescent="0.2">
      <c r="A39" s="1119"/>
      <c r="B39" s="931" t="s">
        <v>2775</v>
      </c>
      <c r="C39" s="932" t="s">
        <v>2797</v>
      </c>
      <c r="D39" s="932">
        <v>44691</v>
      </c>
      <c r="E39" s="777">
        <f t="shared" ref="E39" si="35">D39+6</f>
        <v>44697</v>
      </c>
      <c r="F39" s="777">
        <f t="shared" ref="F39" si="36">D39+8</f>
        <v>44699</v>
      </c>
      <c r="G39" s="783"/>
      <c r="H39" s="921">
        <f t="shared" si="28"/>
        <v>44686</v>
      </c>
      <c r="I39" s="922"/>
    </row>
    <row r="40" spans="1:9" s="331" customFormat="1" ht="15" hidden="1" customHeight="1" x14ac:dyDescent="0.2">
      <c r="A40" s="1119"/>
      <c r="B40" s="931" t="s">
        <v>2763</v>
      </c>
      <c r="C40" s="932" t="s">
        <v>2798</v>
      </c>
      <c r="D40" s="932">
        <v>44706</v>
      </c>
      <c r="E40" s="777">
        <f t="shared" ref="E40:E43" si="37">D40+6</f>
        <v>44712</v>
      </c>
      <c r="F40" s="777">
        <f t="shared" ref="F40:F43" si="38">D40+8</f>
        <v>44714</v>
      </c>
      <c r="G40" s="783"/>
      <c r="H40" s="921">
        <f t="shared" si="28"/>
        <v>44693</v>
      </c>
      <c r="I40" s="922"/>
    </row>
    <row r="41" spans="1:9" s="331" customFormat="1" ht="15" hidden="1" customHeight="1" x14ac:dyDescent="0.2">
      <c r="A41" s="1119"/>
      <c r="B41" s="931" t="s">
        <v>2765</v>
      </c>
      <c r="C41" s="932" t="s">
        <v>2799</v>
      </c>
      <c r="D41" s="932">
        <v>44714</v>
      </c>
      <c r="E41" s="777">
        <f t="shared" si="37"/>
        <v>44720</v>
      </c>
      <c r="F41" s="777">
        <f t="shared" si="38"/>
        <v>44722</v>
      </c>
      <c r="G41" s="783"/>
      <c r="H41" s="921">
        <f t="shared" si="28"/>
        <v>44700</v>
      </c>
      <c r="I41" s="922"/>
    </row>
    <row r="42" spans="1:9" s="331" customFormat="1" ht="15" hidden="1" customHeight="1" x14ac:dyDescent="0.2">
      <c r="A42" s="1119"/>
      <c r="B42" s="931" t="s">
        <v>2783</v>
      </c>
      <c r="C42" s="932" t="s">
        <v>2800</v>
      </c>
      <c r="D42" s="932">
        <v>44723</v>
      </c>
      <c r="E42" s="777">
        <f t="shared" si="37"/>
        <v>44729</v>
      </c>
      <c r="F42" s="777">
        <f t="shared" si="38"/>
        <v>44731</v>
      </c>
      <c r="G42" s="783"/>
      <c r="H42" s="921">
        <f t="shared" si="28"/>
        <v>44707</v>
      </c>
      <c r="I42" s="922"/>
    </row>
    <row r="43" spans="1:9" s="331" customFormat="1" ht="15" hidden="1" customHeight="1" x14ac:dyDescent="0.2">
      <c r="A43" s="1119"/>
      <c r="B43" s="931" t="s">
        <v>2771</v>
      </c>
      <c r="C43" s="932" t="s">
        <v>2801</v>
      </c>
      <c r="D43" s="935">
        <v>44713</v>
      </c>
      <c r="E43" s="779">
        <f t="shared" si="37"/>
        <v>44719</v>
      </c>
      <c r="F43" s="779">
        <f t="shared" si="38"/>
        <v>44721</v>
      </c>
      <c r="G43" s="838"/>
      <c r="H43" s="934">
        <f t="shared" si="28"/>
        <v>44714</v>
      </c>
      <c r="I43" s="922"/>
    </row>
    <row r="44" spans="1:9" s="331" customFormat="1" ht="15" hidden="1" customHeight="1" x14ac:dyDescent="0.2">
      <c r="A44" s="1119"/>
      <c r="B44" s="931" t="s">
        <v>2773</v>
      </c>
      <c r="C44" s="932" t="s">
        <v>2802</v>
      </c>
      <c r="D44" s="932">
        <v>44738</v>
      </c>
      <c r="E44" s="777">
        <f t="shared" ref="E44:E46" si="39">D44+6</f>
        <v>44744</v>
      </c>
      <c r="F44" s="777">
        <f t="shared" ref="F44:F46" si="40">D44+8</f>
        <v>44746</v>
      </c>
      <c r="G44" s="783"/>
      <c r="H44" s="921">
        <v>44728</v>
      </c>
      <c r="I44" s="922"/>
    </row>
    <row r="45" spans="1:9" s="331" customFormat="1" ht="15" hidden="1" customHeight="1" x14ac:dyDescent="0.2">
      <c r="A45" s="1119"/>
      <c r="B45" s="931" t="s">
        <v>2789</v>
      </c>
      <c r="C45" s="932" t="s">
        <v>2803</v>
      </c>
      <c r="D45" s="932">
        <v>44751</v>
      </c>
      <c r="E45" s="777">
        <f t="shared" si="39"/>
        <v>44757</v>
      </c>
      <c r="F45" s="777">
        <f t="shared" si="40"/>
        <v>44759</v>
      </c>
      <c r="G45" s="783"/>
      <c r="H45" s="921">
        <v>44742</v>
      </c>
      <c r="I45" s="922"/>
    </row>
    <row r="46" spans="1:9" s="331" customFormat="1" ht="15" hidden="1" customHeight="1" x14ac:dyDescent="0.2">
      <c r="A46" s="1119"/>
      <c r="B46" s="830" t="s">
        <v>2787</v>
      </c>
      <c r="C46" s="932" t="s">
        <v>2804</v>
      </c>
      <c r="D46" s="932">
        <v>44763</v>
      </c>
      <c r="E46" s="777">
        <f t="shared" si="39"/>
        <v>44769</v>
      </c>
      <c r="F46" s="777">
        <f t="shared" si="40"/>
        <v>44771</v>
      </c>
      <c r="G46" s="783"/>
      <c r="H46" s="921">
        <v>44749</v>
      </c>
      <c r="I46" s="922"/>
    </row>
    <row r="47" spans="1:9" s="331" customFormat="1" ht="15" hidden="1" customHeight="1" x14ac:dyDescent="0.2">
      <c r="A47" s="1119"/>
      <c r="B47" s="931" t="s">
        <v>2805</v>
      </c>
      <c r="C47" s="932" t="s">
        <v>2806</v>
      </c>
      <c r="D47" s="932">
        <v>44781</v>
      </c>
      <c r="E47" s="777">
        <f t="shared" ref="E47" si="41">D47+6</f>
        <v>44787</v>
      </c>
      <c r="F47" s="777">
        <f t="shared" ref="F47" si="42">D47+8</f>
        <v>44789</v>
      </c>
      <c r="G47" s="783"/>
      <c r="H47" s="921">
        <v>44763</v>
      </c>
      <c r="I47" s="922"/>
    </row>
    <row r="48" spans="1:9" s="331" customFormat="1" ht="15" hidden="1" customHeight="1" x14ac:dyDescent="0.2">
      <c r="A48" s="1119"/>
      <c r="B48" s="931" t="s">
        <v>2775</v>
      </c>
      <c r="C48" s="932" t="s">
        <v>2807</v>
      </c>
      <c r="D48" s="932">
        <v>44790</v>
      </c>
      <c r="E48" s="777">
        <f t="shared" ref="E48" si="43">D48+6</f>
        <v>44796</v>
      </c>
      <c r="F48" s="777">
        <f t="shared" ref="F48" si="44">D48+8</f>
        <v>44798</v>
      </c>
      <c r="G48" s="783"/>
      <c r="H48" s="921">
        <v>44770</v>
      </c>
      <c r="I48" s="922"/>
    </row>
    <row r="49" spans="1:9" s="331" customFormat="1" ht="15" hidden="1" customHeight="1" x14ac:dyDescent="0.2">
      <c r="A49" s="1119"/>
      <c r="B49" s="931" t="s">
        <v>2808</v>
      </c>
      <c r="C49" s="932" t="s">
        <v>2809</v>
      </c>
      <c r="D49" s="932">
        <v>44803</v>
      </c>
      <c r="E49" s="777">
        <f t="shared" ref="E49" si="45">D49+6</f>
        <v>44809</v>
      </c>
      <c r="F49" s="777">
        <f t="shared" ref="F49" si="46">D49+8</f>
        <v>44811</v>
      </c>
      <c r="G49" s="783"/>
      <c r="H49" s="921">
        <v>44777</v>
      </c>
      <c r="I49" s="922"/>
    </row>
    <row r="50" spans="1:9" s="331" customFormat="1" ht="15" hidden="1" customHeight="1" x14ac:dyDescent="0.2">
      <c r="A50" s="1119"/>
      <c r="B50" s="931" t="s">
        <v>2763</v>
      </c>
      <c r="C50" s="932" t="s">
        <v>2810</v>
      </c>
      <c r="D50" s="935">
        <v>44792</v>
      </c>
      <c r="E50" s="779">
        <f t="shared" ref="E50" si="47">D50+6</f>
        <v>44798</v>
      </c>
      <c r="F50" s="779">
        <f t="shared" ref="F50" si="48">D50+8</f>
        <v>44800</v>
      </c>
      <c r="G50" s="838"/>
      <c r="H50" s="921">
        <f t="shared" ref="H50:H52" si="49">H49+7</f>
        <v>44784</v>
      </c>
      <c r="I50" s="922"/>
    </row>
    <row r="51" spans="1:9" s="331" customFormat="1" ht="15" hidden="1" customHeight="1" x14ac:dyDescent="0.2">
      <c r="A51" s="1119"/>
      <c r="B51" s="937" t="s">
        <v>2765</v>
      </c>
      <c r="C51" s="938" t="s">
        <v>2811</v>
      </c>
      <c r="D51" s="938">
        <v>44817</v>
      </c>
      <c r="E51" s="939">
        <f t="shared" ref="E51" si="50">D51+6</f>
        <v>44823</v>
      </c>
      <c r="F51" s="939">
        <f t="shared" ref="F51" si="51">D51+8</f>
        <v>44825</v>
      </c>
      <c r="G51" s="783"/>
      <c r="H51" s="921">
        <f t="shared" si="49"/>
        <v>44791</v>
      </c>
      <c r="I51" s="922"/>
    </row>
    <row r="52" spans="1:9" s="331" customFormat="1" ht="15" hidden="1" customHeight="1" x14ac:dyDescent="0.2">
      <c r="A52" s="1119"/>
      <c r="B52" s="609" t="s">
        <v>2783</v>
      </c>
      <c r="C52" s="940" t="s">
        <v>2812</v>
      </c>
      <c r="D52" s="940">
        <v>44825</v>
      </c>
      <c r="E52" s="941">
        <f t="shared" ref="E52" si="52">D52+6</f>
        <v>44831</v>
      </c>
      <c r="F52" s="941">
        <f t="shared" ref="F52" si="53">D52+8</f>
        <v>44833</v>
      </c>
      <c r="G52" s="783"/>
      <c r="H52" s="921">
        <f t="shared" si="49"/>
        <v>44798</v>
      </c>
      <c r="I52" s="922"/>
    </row>
    <row r="53" spans="1:9" s="331" customFormat="1" ht="15" hidden="1" customHeight="1" x14ac:dyDescent="0.2">
      <c r="A53" s="1119"/>
      <c r="B53" s="609" t="s">
        <v>2773</v>
      </c>
      <c r="C53" s="940" t="s">
        <v>2813</v>
      </c>
      <c r="D53" s="940">
        <v>44836</v>
      </c>
      <c r="E53" s="941">
        <f t="shared" ref="E53" si="54">D53+6</f>
        <v>44842</v>
      </c>
      <c r="F53" s="941">
        <f t="shared" ref="F53" si="55">D53+8</f>
        <v>44844</v>
      </c>
      <c r="G53" s="783"/>
      <c r="H53" s="921">
        <v>44812</v>
      </c>
      <c r="I53" s="922"/>
    </row>
    <row r="54" spans="1:9" s="331" customFormat="1" ht="15" hidden="1" customHeight="1" x14ac:dyDescent="0.2">
      <c r="A54" s="1119"/>
      <c r="B54" s="609" t="s">
        <v>2814</v>
      </c>
      <c r="C54" s="940" t="s">
        <v>2815</v>
      </c>
      <c r="D54" s="940">
        <v>44851</v>
      </c>
      <c r="E54" s="941">
        <f t="shared" ref="E54" si="56">D54+6</f>
        <v>44857</v>
      </c>
      <c r="F54" s="941">
        <f t="shared" ref="F54" si="57">D54+8</f>
        <v>44859</v>
      </c>
      <c r="G54" s="783"/>
      <c r="H54" s="921">
        <v>44819</v>
      </c>
      <c r="I54" s="922"/>
    </row>
    <row r="55" spans="1:9" s="331" customFormat="1" ht="15" hidden="1" customHeight="1" x14ac:dyDescent="0.2">
      <c r="A55" s="1119"/>
      <c r="B55" s="609" t="s">
        <v>2789</v>
      </c>
      <c r="C55" s="940" t="s">
        <v>2816</v>
      </c>
      <c r="D55" s="940">
        <v>44849</v>
      </c>
      <c r="E55" s="941">
        <f t="shared" ref="E55:E56" si="58">D55+6</f>
        <v>44855</v>
      </c>
      <c r="F55" s="941">
        <f t="shared" ref="F55:F56" si="59">D55+8</f>
        <v>44857</v>
      </c>
      <c r="G55" s="783"/>
      <c r="H55" s="921">
        <v>44826</v>
      </c>
      <c r="I55" s="922"/>
    </row>
    <row r="56" spans="1:9" s="331" customFormat="1" ht="15" hidden="1" customHeight="1" x14ac:dyDescent="0.2">
      <c r="A56" s="1119"/>
      <c r="B56" s="609" t="s">
        <v>2787</v>
      </c>
      <c r="C56" s="940" t="s">
        <v>2817</v>
      </c>
      <c r="D56" s="940">
        <v>44859</v>
      </c>
      <c r="E56" s="941">
        <f t="shared" si="58"/>
        <v>44865</v>
      </c>
      <c r="F56" s="941">
        <f t="shared" si="59"/>
        <v>44867</v>
      </c>
      <c r="G56" s="783"/>
      <c r="H56" s="921">
        <v>44840</v>
      </c>
      <c r="I56" s="922"/>
    </row>
    <row r="57" spans="1:9" s="331" customFormat="1" ht="15" hidden="1" customHeight="1" x14ac:dyDescent="0.2">
      <c r="A57" s="1119"/>
      <c r="B57" s="609" t="s">
        <v>2818</v>
      </c>
      <c r="C57" s="940" t="s">
        <v>2819</v>
      </c>
      <c r="D57" s="940">
        <v>44876</v>
      </c>
      <c r="E57" s="941">
        <f t="shared" ref="E57" si="60">D57+6</f>
        <v>44882</v>
      </c>
      <c r="F57" s="941">
        <f t="shared" ref="F57" si="61">D57+8</f>
        <v>44884</v>
      </c>
      <c r="G57" s="783"/>
      <c r="H57" s="921">
        <v>44847</v>
      </c>
      <c r="I57" s="922"/>
    </row>
    <row r="58" spans="1:9" s="331" customFormat="1" ht="15" hidden="1" customHeight="1" x14ac:dyDescent="0.2">
      <c r="A58" s="1119"/>
      <c r="B58" s="609" t="s">
        <v>2805</v>
      </c>
      <c r="C58" s="940" t="s">
        <v>2820</v>
      </c>
      <c r="D58" s="940">
        <v>44883</v>
      </c>
      <c r="E58" s="941">
        <f t="shared" ref="E58" si="62">D58+6</f>
        <v>44889</v>
      </c>
      <c r="F58" s="941">
        <f t="shared" ref="F58" si="63">D58+8</f>
        <v>44891</v>
      </c>
      <c r="G58" s="783"/>
      <c r="H58" s="921">
        <v>44854</v>
      </c>
      <c r="I58" s="922"/>
    </row>
    <row r="59" spans="1:9" s="331" customFormat="1" ht="15" hidden="1" customHeight="1" x14ac:dyDescent="0.2">
      <c r="A59" s="1119"/>
      <c r="B59" s="609" t="s">
        <v>2775</v>
      </c>
      <c r="C59" s="940" t="s">
        <v>2821</v>
      </c>
      <c r="D59" s="940">
        <v>44893</v>
      </c>
      <c r="E59" s="941">
        <f t="shared" ref="E59" si="64">D59+6</f>
        <v>44899</v>
      </c>
      <c r="F59" s="941">
        <f t="shared" ref="F59" si="65">D59+8</f>
        <v>44901</v>
      </c>
      <c r="G59" s="783"/>
      <c r="H59" s="921">
        <v>44868</v>
      </c>
      <c r="I59" s="922"/>
    </row>
    <row r="60" spans="1:9" s="331" customFormat="1" ht="15" hidden="1" customHeight="1" x14ac:dyDescent="0.2">
      <c r="A60" s="1119"/>
      <c r="B60" s="942" t="s">
        <v>388</v>
      </c>
      <c r="C60" s="940" t="s">
        <v>2822</v>
      </c>
      <c r="D60" s="943">
        <v>44874</v>
      </c>
      <c r="E60" s="944">
        <f t="shared" ref="E60" si="66">D60+6</f>
        <v>44880</v>
      </c>
      <c r="F60" s="944">
        <f t="shared" ref="F60" si="67">D60+8</f>
        <v>44882</v>
      </c>
      <c r="G60" s="838"/>
      <c r="H60" s="934">
        <f t="shared" ref="H60:H62" si="68">H59+7</f>
        <v>44875</v>
      </c>
      <c r="I60" s="922"/>
    </row>
    <row r="61" spans="1:9" s="331" customFormat="1" ht="15" hidden="1" customHeight="1" x14ac:dyDescent="0.2">
      <c r="A61" s="1119"/>
      <c r="B61" s="609" t="s">
        <v>2808</v>
      </c>
      <c r="C61" s="940" t="s">
        <v>2823</v>
      </c>
      <c r="D61" s="940">
        <v>44902</v>
      </c>
      <c r="E61" s="941">
        <f t="shared" ref="E61" si="69">D61+6</f>
        <v>44908</v>
      </c>
      <c r="F61" s="941">
        <f t="shared" ref="F61" si="70">D61+8</f>
        <v>44910</v>
      </c>
      <c r="G61" s="783"/>
      <c r="H61" s="921">
        <f t="shared" si="68"/>
        <v>44882</v>
      </c>
      <c r="I61" s="922"/>
    </row>
    <row r="62" spans="1:9" s="331" customFormat="1" ht="15" hidden="1" customHeight="1" x14ac:dyDescent="0.2">
      <c r="A62" s="1119"/>
      <c r="B62" s="609" t="s">
        <v>2791</v>
      </c>
      <c r="C62" s="940" t="s">
        <v>2824</v>
      </c>
      <c r="D62" s="940">
        <v>44908</v>
      </c>
      <c r="E62" s="941">
        <f t="shared" ref="E62" si="71">D62+6</f>
        <v>44914</v>
      </c>
      <c r="F62" s="941">
        <f t="shared" ref="F62" si="72">D62+8</f>
        <v>44916</v>
      </c>
      <c r="G62" s="783"/>
      <c r="H62" s="921">
        <f t="shared" si="68"/>
        <v>44889</v>
      </c>
      <c r="I62" s="922"/>
    </row>
    <row r="63" spans="1:9" s="331" customFormat="1" ht="15" hidden="1" customHeight="1" x14ac:dyDescent="0.2">
      <c r="A63" s="1119"/>
      <c r="B63" s="609" t="s">
        <v>2765</v>
      </c>
      <c r="C63" s="940" t="s">
        <v>2825</v>
      </c>
      <c r="D63" s="940">
        <v>44930</v>
      </c>
      <c r="E63" s="941">
        <f t="shared" ref="E63" si="73">D63+6</f>
        <v>44936</v>
      </c>
      <c r="F63" s="941">
        <f t="shared" ref="F63" si="74">D63+8</f>
        <v>44938</v>
      </c>
      <c r="G63" s="783"/>
      <c r="H63" s="921">
        <f t="shared" ref="H63" si="75">H62+7</f>
        <v>44896</v>
      </c>
      <c r="I63" s="922"/>
    </row>
    <row r="64" spans="1:9" s="331" customFormat="1" ht="15" hidden="1" customHeight="1" x14ac:dyDescent="0.2">
      <c r="A64" s="1119"/>
      <c r="B64" s="609" t="s">
        <v>2826</v>
      </c>
      <c r="C64" s="940" t="s">
        <v>2827</v>
      </c>
      <c r="D64" s="940">
        <v>44929</v>
      </c>
      <c r="E64" s="941">
        <f t="shared" ref="E64" si="76">D64+6</f>
        <v>44935</v>
      </c>
      <c r="F64" s="941">
        <f t="shared" ref="F64" si="77">D64+8</f>
        <v>44937</v>
      </c>
      <c r="G64" s="783"/>
      <c r="H64" s="921">
        <f t="shared" ref="H64" si="78">H63+7</f>
        <v>44903</v>
      </c>
      <c r="I64" s="922"/>
    </row>
    <row r="65" spans="1:9" s="331" customFormat="1" ht="15" hidden="1" customHeight="1" x14ac:dyDescent="0.2">
      <c r="A65" s="1119"/>
      <c r="B65" s="942" t="s">
        <v>388</v>
      </c>
      <c r="C65" s="940" t="s">
        <v>2827</v>
      </c>
      <c r="D65" s="943">
        <f>D64+7</f>
        <v>44936</v>
      </c>
      <c r="E65" s="944">
        <f t="shared" ref="E65" si="79">D65+6</f>
        <v>44942</v>
      </c>
      <c r="F65" s="944">
        <f t="shared" ref="F65" si="80">D65+8</f>
        <v>44944</v>
      </c>
      <c r="G65" s="838"/>
      <c r="H65" s="934">
        <f t="shared" ref="H65" si="81">H64+7</f>
        <v>44910</v>
      </c>
      <c r="I65" s="922"/>
    </row>
    <row r="66" spans="1:9" s="331" customFormat="1" ht="15" hidden="1" customHeight="1" x14ac:dyDescent="0.2">
      <c r="A66" s="1119"/>
      <c r="B66" s="609" t="s">
        <v>2773</v>
      </c>
      <c r="C66" s="940" t="s">
        <v>2828</v>
      </c>
      <c r="D66" s="940">
        <v>44933</v>
      </c>
      <c r="E66" s="941">
        <f t="shared" ref="E66" si="82">D66+6</f>
        <v>44939</v>
      </c>
      <c r="F66" s="941">
        <f t="shared" ref="F66" si="83">D66+8</f>
        <v>44941</v>
      </c>
      <c r="G66" s="783"/>
      <c r="H66" s="921">
        <f t="shared" ref="H66" si="84">H65+7</f>
        <v>44917</v>
      </c>
      <c r="I66" s="922"/>
    </row>
    <row r="67" spans="1:9" s="331" customFormat="1" ht="15" hidden="1" customHeight="1" x14ac:dyDescent="0.2">
      <c r="A67" s="1119"/>
      <c r="B67" s="609" t="s">
        <v>2789</v>
      </c>
      <c r="C67" s="940" t="s">
        <v>2829</v>
      </c>
      <c r="D67" s="940">
        <v>44938</v>
      </c>
      <c r="E67" s="941">
        <f t="shared" ref="E67" si="85">D67+6</f>
        <v>44944</v>
      </c>
      <c r="F67" s="941">
        <f t="shared" ref="F67" si="86">D67+8</f>
        <v>44946</v>
      </c>
      <c r="G67" s="783"/>
      <c r="H67" s="921">
        <f t="shared" ref="H67" si="87">H66+7</f>
        <v>44924</v>
      </c>
      <c r="I67" s="922"/>
    </row>
    <row r="68" spans="1:9" s="331" customFormat="1" ht="15" hidden="1" customHeight="1" x14ac:dyDescent="0.2">
      <c r="A68" s="1119"/>
      <c r="B68" s="609" t="s">
        <v>2814</v>
      </c>
      <c r="C68" s="940" t="s">
        <v>2830</v>
      </c>
      <c r="D68" s="940">
        <v>44944</v>
      </c>
      <c r="E68" s="941">
        <f t="shared" ref="E68" si="88">D68+6</f>
        <v>44950</v>
      </c>
      <c r="F68" s="941">
        <f t="shared" ref="F68" si="89">D68+8</f>
        <v>44952</v>
      </c>
      <c r="G68" s="783"/>
      <c r="H68" s="921">
        <f t="shared" ref="H68" si="90">H67+7</f>
        <v>44931</v>
      </c>
      <c r="I68" s="922"/>
    </row>
    <row r="69" spans="1:9" s="331" customFormat="1" ht="15" hidden="1" customHeight="1" x14ac:dyDescent="0.2">
      <c r="A69" s="1119"/>
      <c r="B69" s="609" t="s">
        <v>2787</v>
      </c>
      <c r="C69" s="940" t="s">
        <v>2831</v>
      </c>
      <c r="D69" s="940">
        <v>44950</v>
      </c>
      <c r="E69" s="941">
        <f t="shared" ref="E69" si="91">D69+6</f>
        <v>44956</v>
      </c>
      <c r="F69" s="941">
        <f t="shared" ref="F69" si="92">D69+8</f>
        <v>44958</v>
      </c>
      <c r="G69" s="783"/>
      <c r="H69" s="921">
        <f t="shared" ref="H69" si="93">H68+7</f>
        <v>44938</v>
      </c>
      <c r="I69" s="922"/>
    </row>
    <row r="70" spans="1:9" s="331" customFormat="1" ht="15" hidden="1" customHeight="1" x14ac:dyDescent="0.2">
      <c r="A70" s="1119"/>
      <c r="B70" s="609" t="s">
        <v>2818</v>
      </c>
      <c r="C70" s="940" t="s">
        <v>2832</v>
      </c>
      <c r="D70" s="940">
        <v>44961</v>
      </c>
      <c r="E70" s="941">
        <f t="shared" ref="E70" si="94">D70+6</f>
        <v>44967</v>
      </c>
      <c r="F70" s="941">
        <f t="shared" ref="F70" si="95">D70+8</f>
        <v>44969</v>
      </c>
      <c r="G70" s="783"/>
      <c r="H70" s="921">
        <f t="shared" ref="H70" si="96">H69+7</f>
        <v>44945</v>
      </c>
      <c r="I70" s="922"/>
    </row>
    <row r="71" spans="1:9" s="331" customFormat="1" ht="15" hidden="1" customHeight="1" x14ac:dyDescent="0.2">
      <c r="A71" s="1119"/>
      <c r="B71" s="609" t="s">
        <v>2805</v>
      </c>
      <c r="C71" s="940" t="s">
        <v>2833</v>
      </c>
      <c r="D71" s="940">
        <v>44965</v>
      </c>
      <c r="E71" s="941">
        <f t="shared" ref="E71" si="97">D71+6</f>
        <v>44971</v>
      </c>
      <c r="F71" s="941">
        <f t="shared" ref="F71" si="98">D71+8</f>
        <v>44973</v>
      </c>
      <c r="G71" s="783"/>
      <c r="H71" s="921">
        <f t="shared" ref="H71:H94" si="99">H70+7</f>
        <v>44952</v>
      </c>
      <c r="I71" s="922"/>
    </row>
    <row r="72" spans="1:9" s="331" customFormat="1" ht="15" hidden="1" customHeight="1" x14ac:dyDescent="0.2">
      <c r="A72" s="1119"/>
      <c r="B72" s="945" t="s">
        <v>2834</v>
      </c>
      <c r="C72" s="940" t="s">
        <v>2835</v>
      </c>
      <c r="D72" s="943">
        <v>44958</v>
      </c>
      <c r="E72" s="944">
        <f t="shared" ref="E72" si="100">D72+6</f>
        <v>44964</v>
      </c>
      <c r="F72" s="944">
        <f t="shared" ref="F72" si="101">D72+8</f>
        <v>44966</v>
      </c>
      <c r="G72" s="838"/>
      <c r="H72" s="934">
        <f t="shared" si="99"/>
        <v>44959</v>
      </c>
      <c r="I72" s="922"/>
    </row>
    <row r="73" spans="1:9" s="331" customFormat="1" ht="15" hidden="1" customHeight="1" x14ac:dyDescent="0.2">
      <c r="A73" s="1119"/>
      <c r="B73" s="945" t="s">
        <v>2836</v>
      </c>
      <c r="C73" s="940" t="s">
        <v>2837</v>
      </c>
      <c r="D73" s="943">
        <v>44965</v>
      </c>
      <c r="E73" s="944">
        <f t="shared" ref="E73" si="102">D73+6</f>
        <v>44971</v>
      </c>
      <c r="F73" s="944">
        <f t="shared" ref="F73" si="103">D73+8</f>
        <v>44973</v>
      </c>
      <c r="G73" s="838"/>
      <c r="H73" s="934">
        <f t="shared" si="99"/>
        <v>44966</v>
      </c>
      <c r="I73" s="922"/>
    </row>
    <row r="74" spans="1:9" s="331" customFormat="1" ht="15" hidden="1" customHeight="1" x14ac:dyDescent="0.2">
      <c r="A74" s="1119"/>
      <c r="B74" s="609" t="s">
        <v>2775</v>
      </c>
      <c r="C74" s="940" t="s">
        <v>2838</v>
      </c>
      <c r="D74" s="940">
        <v>44974</v>
      </c>
      <c r="E74" s="941">
        <f t="shared" ref="E74" si="104">D74+6</f>
        <v>44980</v>
      </c>
      <c r="F74" s="941">
        <f t="shared" ref="F74" si="105">D74+8</f>
        <v>44982</v>
      </c>
      <c r="G74" s="783"/>
      <c r="H74" s="921">
        <f t="shared" si="99"/>
        <v>44973</v>
      </c>
      <c r="I74" s="922"/>
    </row>
    <row r="75" spans="1:9" s="331" customFormat="1" ht="15" hidden="1" customHeight="1" x14ac:dyDescent="0.2">
      <c r="A75" s="1119"/>
      <c r="B75" s="609" t="s">
        <v>2808</v>
      </c>
      <c r="C75" s="940" t="s">
        <v>2839</v>
      </c>
      <c r="D75" s="940">
        <v>44988</v>
      </c>
      <c r="E75" s="941">
        <f t="shared" ref="E75" si="106">D75+6</f>
        <v>44994</v>
      </c>
      <c r="F75" s="941">
        <f t="shared" ref="F75" si="107">D75+8</f>
        <v>44996</v>
      </c>
      <c r="G75" s="783"/>
      <c r="H75" s="921">
        <f t="shared" si="99"/>
        <v>44980</v>
      </c>
      <c r="I75" s="922"/>
    </row>
    <row r="76" spans="1:9" s="331" customFormat="1" ht="15" hidden="1" customHeight="1" x14ac:dyDescent="0.2">
      <c r="A76" s="1119"/>
      <c r="B76" s="609" t="s">
        <v>2791</v>
      </c>
      <c r="C76" s="940" t="s">
        <v>2840</v>
      </c>
      <c r="D76" s="940">
        <v>44993</v>
      </c>
      <c r="E76" s="941">
        <f t="shared" ref="E76" si="108">D76+6</f>
        <v>44999</v>
      </c>
      <c r="F76" s="941">
        <f t="shared" ref="F76" si="109">D76+8</f>
        <v>45001</v>
      </c>
      <c r="G76" s="783"/>
      <c r="H76" s="921">
        <f t="shared" si="99"/>
        <v>44987</v>
      </c>
      <c r="I76" s="922"/>
    </row>
    <row r="77" spans="1:9" s="331" customFormat="1" ht="15" hidden="1" customHeight="1" x14ac:dyDescent="0.2">
      <c r="A77" s="1119"/>
      <c r="B77" s="609" t="s">
        <v>2841</v>
      </c>
      <c r="C77" s="940" t="s">
        <v>2842</v>
      </c>
      <c r="D77" s="940">
        <v>45000</v>
      </c>
      <c r="E77" s="941">
        <f t="shared" ref="E77:E80" si="110">D77+6</f>
        <v>45006</v>
      </c>
      <c r="F77" s="941">
        <f t="shared" ref="F77:F80" si="111">D77+8</f>
        <v>45008</v>
      </c>
      <c r="G77" s="783"/>
      <c r="H77" s="921">
        <f t="shared" si="99"/>
        <v>44994</v>
      </c>
      <c r="I77" s="922"/>
    </row>
    <row r="78" spans="1:9" s="331" customFormat="1" ht="15" hidden="1" customHeight="1" x14ac:dyDescent="0.2">
      <c r="A78" s="1119"/>
      <c r="B78" s="609" t="s">
        <v>2765</v>
      </c>
      <c r="C78" s="940" t="s">
        <v>2843</v>
      </c>
      <c r="D78" s="940">
        <v>45012</v>
      </c>
      <c r="E78" s="941">
        <f t="shared" si="110"/>
        <v>45018</v>
      </c>
      <c r="F78" s="941">
        <f t="shared" si="111"/>
        <v>45020</v>
      </c>
      <c r="G78" s="783"/>
      <c r="H78" s="921">
        <f t="shared" si="99"/>
        <v>45001</v>
      </c>
      <c r="I78" s="922"/>
    </row>
    <row r="79" spans="1:9" s="331" customFormat="1" ht="15" hidden="1" customHeight="1" x14ac:dyDescent="0.2">
      <c r="A79" s="1119"/>
      <c r="B79" s="609" t="s">
        <v>2773</v>
      </c>
      <c r="C79" s="940" t="s">
        <v>2844</v>
      </c>
      <c r="D79" s="940">
        <v>45019</v>
      </c>
      <c r="E79" s="941">
        <f t="shared" si="110"/>
        <v>45025</v>
      </c>
      <c r="F79" s="941">
        <f t="shared" si="111"/>
        <v>45027</v>
      </c>
      <c r="G79" s="783"/>
      <c r="H79" s="921">
        <f t="shared" si="99"/>
        <v>45008</v>
      </c>
      <c r="I79" s="946" t="s">
        <v>2845</v>
      </c>
    </row>
    <row r="80" spans="1:9" s="331" customFormat="1" ht="15" hidden="1" customHeight="1" x14ac:dyDescent="0.2">
      <c r="A80" s="1119"/>
      <c r="B80" s="609" t="s">
        <v>2846</v>
      </c>
      <c r="C80" s="940" t="s">
        <v>2847</v>
      </c>
      <c r="D80" s="940">
        <v>45021</v>
      </c>
      <c r="E80" s="941">
        <f t="shared" si="110"/>
        <v>45027</v>
      </c>
      <c r="F80" s="941">
        <f t="shared" si="111"/>
        <v>45029</v>
      </c>
      <c r="G80" s="783"/>
      <c r="H80" s="921">
        <f t="shared" si="99"/>
        <v>45015</v>
      </c>
      <c r="I80" s="922"/>
    </row>
    <row r="81" spans="1:9" s="331" customFormat="1" ht="15" hidden="1" customHeight="1" x14ac:dyDescent="0.2">
      <c r="A81" s="1119"/>
      <c r="B81" s="609" t="s">
        <v>2814</v>
      </c>
      <c r="C81" s="940" t="s">
        <v>2848</v>
      </c>
      <c r="D81" s="940">
        <v>45025</v>
      </c>
      <c r="E81" s="941">
        <f t="shared" ref="E81" si="112">D81+6</f>
        <v>45031</v>
      </c>
      <c r="F81" s="941">
        <f t="shared" ref="F81" si="113">D81+8</f>
        <v>45033</v>
      </c>
      <c r="G81" s="783"/>
      <c r="H81" s="921">
        <f t="shared" si="99"/>
        <v>45022</v>
      </c>
      <c r="I81" s="922"/>
    </row>
    <row r="82" spans="1:9" s="331" customFormat="1" ht="15" hidden="1" customHeight="1" x14ac:dyDescent="0.2">
      <c r="A82" s="1119"/>
      <c r="B82" s="609" t="s">
        <v>2787</v>
      </c>
      <c r="C82" s="940" t="s">
        <v>2849</v>
      </c>
      <c r="D82" s="940">
        <v>45033</v>
      </c>
      <c r="E82" s="941">
        <f t="shared" ref="E82:E84" si="114">D82+6</f>
        <v>45039</v>
      </c>
      <c r="F82" s="941">
        <f t="shared" ref="F82:F84" si="115">D82+8</f>
        <v>45041</v>
      </c>
      <c r="G82" s="783"/>
      <c r="H82" s="921">
        <f t="shared" si="99"/>
        <v>45029</v>
      </c>
      <c r="I82" s="922"/>
    </row>
    <row r="83" spans="1:9" s="331" customFormat="1" ht="15" hidden="1" customHeight="1" x14ac:dyDescent="0.2">
      <c r="A83" s="1119"/>
      <c r="B83" s="942" t="s">
        <v>388</v>
      </c>
      <c r="C83" s="940" t="s">
        <v>2850</v>
      </c>
      <c r="D83" s="943">
        <f>D82+7</f>
        <v>45040</v>
      </c>
      <c r="E83" s="944">
        <f t="shared" si="114"/>
        <v>45046</v>
      </c>
      <c r="F83" s="944">
        <f t="shared" si="115"/>
        <v>45048</v>
      </c>
      <c r="G83" s="838"/>
      <c r="H83" s="934">
        <f t="shared" si="99"/>
        <v>45036</v>
      </c>
      <c r="I83" s="922"/>
    </row>
    <row r="84" spans="1:9" s="331" customFormat="1" ht="15" hidden="1" customHeight="1" x14ac:dyDescent="0.2">
      <c r="A84" s="1119"/>
      <c r="B84" s="609" t="s">
        <v>2805</v>
      </c>
      <c r="C84" s="940" t="s">
        <v>2851</v>
      </c>
      <c r="D84" s="940">
        <v>45042</v>
      </c>
      <c r="E84" s="941">
        <f t="shared" si="114"/>
        <v>45048</v>
      </c>
      <c r="F84" s="944">
        <f t="shared" si="115"/>
        <v>45050</v>
      </c>
      <c r="G84" s="838"/>
      <c r="H84" s="921">
        <f t="shared" si="99"/>
        <v>45043</v>
      </c>
      <c r="I84" s="922"/>
    </row>
    <row r="85" spans="1:9" s="331" customFormat="1" ht="15" hidden="1" customHeight="1" x14ac:dyDescent="0.2">
      <c r="A85" s="1119"/>
      <c r="B85" s="942" t="s">
        <v>388</v>
      </c>
      <c r="C85" s="940"/>
      <c r="D85" s="943">
        <f>D84+7</f>
        <v>45049</v>
      </c>
      <c r="E85" s="944">
        <f t="shared" ref="E85" si="116">D85+6</f>
        <v>45055</v>
      </c>
      <c r="F85" s="944">
        <f t="shared" ref="F85" si="117">D85+8</f>
        <v>45057</v>
      </c>
      <c r="G85" s="838"/>
      <c r="H85" s="934">
        <f t="shared" si="99"/>
        <v>45050</v>
      </c>
      <c r="I85" s="922"/>
    </row>
    <row r="86" spans="1:9" s="331" customFormat="1" ht="15" hidden="1" customHeight="1" x14ac:dyDescent="0.2">
      <c r="A86" s="1119"/>
      <c r="B86" s="609" t="s">
        <v>2818</v>
      </c>
      <c r="C86" s="940" t="s">
        <v>2852</v>
      </c>
      <c r="D86" s="940">
        <v>45055</v>
      </c>
      <c r="E86" s="941">
        <f t="shared" ref="E86" si="118">D86+6</f>
        <v>45061</v>
      </c>
      <c r="F86" s="941">
        <f t="shared" ref="F86" si="119">D86+8</f>
        <v>45063</v>
      </c>
      <c r="G86" s="783"/>
      <c r="H86" s="921">
        <f t="shared" si="99"/>
        <v>45057</v>
      </c>
      <c r="I86" s="922"/>
    </row>
    <row r="87" spans="1:9" s="331" customFormat="1" ht="15" hidden="1" customHeight="1" x14ac:dyDescent="0.2">
      <c r="A87" s="1119"/>
      <c r="B87" s="609" t="s">
        <v>2775</v>
      </c>
      <c r="C87" s="940" t="s">
        <v>2853</v>
      </c>
      <c r="D87" s="940">
        <v>45059</v>
      </c>
      <c r="E87" s="944">
        <f t="shared" ref="E87" si="120">D87+6</f>
        <v>45065</v>
      </c>
      <c r="F87" s="941">
        <f t="shared" ref="F87" si="121">D87+8</f>
        <v>45067</v>
      </c>
      <c r="G87" s="783"/>
      <c r="H87" s="921">
        <f t="shared" si="99"/>
        <v>45064</v>
      </c>
      <c r="I87" s="922"/>
    </row>
    <row r="88" spans="1:9" s="331" customFormat="1" ht="15" hidden="1" customHeight="1" x14ac:dyDescent="0.2">
      <c r="A88" s="1119"/>
      <c r="B88" s="609" t="s">
        <v>2808</v>
      </c>
      <c r="C88" s="940" t="s">
        <v>2854</v>
      </c>
      <c r="D88" s="940">
        <v>45070</v>
      </c>
      <c r="E88" s="941">
        <f t="shared" ref="E88" si="122">D88+6</f>
        <v>45076</v>
      </c>
      <c r="F88" s="941">
        <f t="shared" ref="F88" si="123">D88+8</f>
        <v>45078</v>
      </c>
      <c r="G88" s="783"/>
      <c r="H88" s="921">
        <f t="shared" si="99"/>
        <v>45071</v>
      </c>
      <c r="I88" s="922"/>
    </row>
    <row r="89" spans="1:9" s="331" customFormat="1" ht="15" hidden="1" customHeight="1" x14ac:dyDescent="0.2">
      <c r="A89" s="1119"/>
      <c r="B89" s="609" t="s">
        <v>2791</v>
      </c>
      <c r="C89" s="940" t="s">
        <v>2855</v>
      </c>
      <c r="D89" s="940">
        <f t="shared" ref="D89:D96" si="124">D88+7</f>
        <v>45077</v>
      </c>
      <c r="E89" s="941">
        <f t="shared" ref="E89" si="125">D89+6</f>
        <v>45083</v>
      </c>
      <c r="F89" s="941">
        <f t="shared" ref="F89" si="126">D89+8</f>
        <v>45085</v>
      </c>
      <c r="G89" s="783"/>
      <c r="H89" s="921">
        <f t="shared" si="99"/>
        <v>45078</v>
      </c>
      <c r="I89" s="922"/>
    </row>
    <row r="90" spans="1:9" s="331" customFormat="1" ht="15" hidden="1" customHeight="1" x14ac:dyDescent="0.2">
      <c r="A90" s="1119"/>
      <c r="B90" s="609"/>
      <c r="C90" s="940"/>
      <c r="D90" s="940">
        <f t="shared" si="124"/>
        <v>45084</v>
      </c>
      <c r="E90" s="941">
        <f t="shared" ref="E90" si="127">D90+6</f>
        <v>45090</v>
      </c>
      <c r="F90" s="941">
        <f t="shared" ref="F90" si="128">D90+8</f>
        <v>45092</v>
      </c>
      <c r="G90" s="783"/>
      <c r="H90" s="921">
        <f t="shared" si="99"/>
        <v>45085</v>
      </c>
      <c r="I90" s="922"/>
    </row>
    <row r="91" spans="1:9" s="331" customFormat="1" ht="15" hidden="1" customHeight="1" x14ac:dyDescent="0.2">
      <c r="A91" s="1119"/>
      <c r="B91" s="609"/>
      <c r="C91" s="940"/>
      <c r="D91" s="940">
        <f t="shared" si="124"/>
        <v>45091</v>
      </c>
      <c r="E91" s="941">
        <f t="shared" ref="E91:E95" si="129">D91+6</f>
        <v>45097</v>
      </c>
      <c r="F91" s="941">
        <f t="shared" ref="F91:F95" si="130">D91+8</f>
        <v>45099</v>
      </c>
      <c r="G91" s="783"/>
      <c r="H91" s="921">
        <f t="shared" si="99"/>
        <v>45092</v>
      </c>
      <c r="I91" s="922"/>
    </row>
    <row r="92" spans="1:9" s="331" customFormat="1" ht="15" hidden="1" customHeight="1" x14ac:dyDescent="0.2">
      <c r="A92" s="1119"/>
      <c r="B92" s="609"/>
      <c r="C92" s="940"/>
      <c r="D92" s="940">
        <f t="shared" si="124"/>
        <v>45098</v>
      </c>
      <c r="E92" s="941">
        <f t="shared" si="129"/>
        <v>45104</v>
      </c>
      <c r="F92" s="941">
        <f t="shared" si="130"/>
        <v>45106</v>
      </c>
      <c r="G92" s="783"/>
      <c r="H92" s="921">
        <f t="shared" si="99"/>
        <v>45099</v>
      </c>
      <c r="I92" s="922"/>
    </row>
    <row r="93" spans="1:9" s="331" customFormat="1" ht="15" hidden="1" customHeight="1" x14ac:dyDescent="0.2">
      <c r="A93" s="1119"/>
      <c r="B93" s="609"/>
      <c r="C93" s="940"/>
      <c r="D93" s="940">
        <f t="shared" si="124"/>
        <v>45105</v>
      </c>
      <c r="E93" s="941">
        <f t="shared" si="129"/>
        <v>45111</v>
      </c>
      <c r="F93" s="941">
        <f t="shared" si="130"/>
        <v>45113</v>
      </c>
      <c r="G93" s="783"/>
      <c r="H93" s="921">
        <f t="shared" si="99"/>
        <v>45106</v>
      </c>
      <c r="I93" s="922"/>
    </row>
    <row r="94" spans="1:9" s="331" customFormat="1" ht="15" hidden="1" customHeight="1" x14ac:dyDescent="0.2">
      <c r="A94" s="1119"/>
      <c r="B94" s="609"/>
      <c r="C94" s="940"/>
      <c r="D94" s="940">
        <f t="shared" si="124"/>
        <v>45112</v>
      </c>
      <c r="E94" s="941">
        <f t="shared" si="129"/>
        <v>45118</v>
      </c>
      <c r="F94" s="941">
        <f t="shared" si="130"/>
        <v>45120</v>
      </c>
      <c r="G94" s="783"/>
      <c r="H94" s="921">
        <f t="shared" si="99"/>
        <v>45113</v>
      </c>
      <c r="I94" s="922"/>
    </row>
    <row r="95" spans="1:9" s="331" customFormat="1" ht="15" hidden="1" customHeight="1" x14ac:dyDescent="0.2">
      <c r="A95" s="1119"/>
      <c r="B95" s="609" t="s">
        <v>2787</v>
      </c>
      <c r="C95" s="940" t="s">
        <v>2856</v>
      </c>
      <c r="D95" s="940">
        <f t="shared" si="124"/>
        <v>45119</v>
      </c>
      <c r="E95" s="941">
        <f t="shared" si="129"/>
        <v>45125</v>
      </c>
      <c r="F95" s="941">
        <f t="shared" si="130"/>
        <v>45127</v>
      </c>
      <c r="G95" s="783"/>
      <c r="H95" s="921">
        <v>45119</v>
      </c>
      <c r="I95" s="922"/>
    </row>
    <row r="96" spans="1:9" s="331" customFormat="1" ht="15" hidden="1" customHeight="1" x14ac:dyDescent="0.2">
      <c r="A96" s="1119"/>
      <c r="B96" s="609" t="s">
        <v>2857</v>
      </c>
      <c r="C96" s="940" t="s">
        <v>2858</v>
      </c>
      <c r="D96" s="940">
        <f t="shared" si="124"/>
        <v>45126</v>
      </c>
      <c r="E96" s="941">
        <f t="shared" ref="E96" si="131">D96+6</f>
        <v>45132</v>
      </c>
      <c r="F96" s="941">
        <f t="shared" ref="F96" si="132">D96+8</f>
        <v>45134</v>
      </c>
      <c r="G96" s="783"/>
      <c r="H96" s="921">
        <f t="shared" ref="H96:H136" si="133">H95+7</f>
        <v>45126</v>
      </c>
      <c r="I96" s="922"/>
    </row>
    <row r="97" spans="1:9" s="331" customFormat="1" ht="15" hidden="1" customHeight="1" x14ac:dyDescent="0.2">
      <c r="A97" s="1119"/>
      <c r="B97" s="609" t="s">
        <v>2859</v>
      </c>
      <c r="C97" s="940" t="s">
        <v>2860</v>
      </c>
      <c r="D97" s="940">
        <v>45132</v>
      </c>
      <c r="E97" s="941">
        <f t="shared" ref="E97" si="134">D97+6</f>
        <v>45138</v>
      </c>
      <c r="F97" s="941">
        <f t="shared" ref="F97" si="135">D97+8</f>
        <v>45140</v>
      </c>
      <c r="G97" s="783"/>
      <c r="H97" s="921">
        <f t="shared" si="133"/>
        <v>45133</v>
      </c>
      <c r="I97" s="922"/>
    </row>
    <row r="98" spans="1:9" s="331" customFormat="1" ht="15" hidden="1" customHeight="1" x14ac:dyDescent="0.2">
      <c r="A98" s="1119"/>
      <c r="B98" s="609" t="s">
        <v>2818</v>
      </c>
      <c r="C98" s="940" t="s">
        <v>2861</v>
      </c>
      <c r="D98" s="940">
        <v>45138</v>
      </c>
      <c r="E98" s="941">
        <f t="shared" ref="E98" si="136">D98+6</f>
        <v>45144</v>
      </c>
      <c r="F98" s="941">
        <f t="shared" ref="F98" si="137">D98+8</f>
        <v>45146</v>
      </c>
      <c r="G98" s="783"/>
      <c r="H98" s="921">
        <f t="shared" si="133"/>
        <v>45140</v>
      </c>
      <c r="I98" s="922"/>
    </row>
    <row r="99" spans="1:9" s="331" customFormat="1" ht="15" hidden="1" customHeight="1" x14ac:dyDescent="0.2">
      <c r="A99" s="1119"/>
      <c r="B99" s="947" t="s">
        <v>2862</v>
      </c>
      <c r="C99" s="948" t="s">
        <v>2863</v>
      </c>
      <c r="D99" s="949">
        <v>45155</v>
      </c>
      <c r="E99" s="950">
        <f t="shared" ref="E99" si="138">D99+6</f>
        <v>45161</v>
      </c>
      <c r="F99" s="950">
        <f t="shared" ref="F99" si="139">D99+8</f>
        <v>45163</v>
      </c>
      <c r="G99" s="951"/>
      <c r="H99" s="921">
        <f t="shared" si="133"/>
        <v>45147</v>
      </c>
      <c r="I99" s="922"/>
    </row>
    <row r="100" spans="1:9" s="331" customFormat="1" ht="15" hidden="1" customHeight="1" x14ac:dyDescent="0.2">
      <c r="A100" s="1119"/>
      <c r="B100" s="947" t="s">
        <v>2808</v>
      </c>
      <c r="C100" s="948" t="s">
        <v>2864</v>
      </c>
      <c r="D100" s="948">
        <v>45148</v>
      </c>
      <c r="E100" s="950">
        <f t="shared" ref="E100" si="140">D100+6</f>
        <v>45154</v>
      </c>
      <c r="F100" s="950">
        <f t="shared" ref="F100" si="141">D100+8</f>
        <v>45156</v>
      </c>
      <c r="G100" s="951"/>
      <c r="H100" s="921">
        <f t="shared" si="133"/>
        <v>45154</v>
      </c>
      <c r="I100" s="922"/>
    </row>
    <row r="101" spans="1:9" s="331" customFormat="1" ht="15" hidden="1" customHeight="1" x14ac:dyDescent="0.2">
      <c r="A101" s="1119"/>
      <c r="B101" s="947" t="s">
        <v>2791</v>
      </c>
      <c r="C101" s="948" t="s">
        <v>2865</v>
      </c>
      <c r="D101" s="948">
        <v>45161</v>
      </c>
      <c r="E101" s="944">
        <f t="shared" ref="E101" si="142">D101+6</f>
        <v>45167</v>
      </c>
      <c r="F101" s="944">
        <f t="shared" ref="F101" si="143">D101+8</f>
        <v>45169</v>
      </c>
      <c r="G101" s="838"/>
      <c r="H101" s="921">
        <f t="shared" si="133"/>
        <v>45161</v>
      </c>
      <c r="I101" s="922"/>
    </row>
    <row r="102" spans="1:9" s="331" customFormat="1" ht="15" hidden="1" customHeight="1" x14ac:dyDescent="0.2">
      <c r="A102" s="1119"/>
      <c r="B102" s="952" t="s">
        <v>2841</v>
      </c>
      <c r="C102" s="953" t="s">
        <v>2866</v>
      </c>
      <c r="D102" s="953">
        <v>45168</v>
      </c>
      <c r="E102" s="954">
        <f t="shared" ref="E102:E120" si="144">D102+6</f>
        <v>45174</v>
      </c>
      <c r="F102" s="954">
        <f t="shared" ref="F102:F120" si="145">D102+8</f>
        <v>45176</v>
      </c>
      <c r="G102" s="951"/>
      <c r="H102" s="921">
        <f t="shared" si="133"/>
        <v>45168</v>
      </c>
      <c r="I102" s="922"/>
    </row>
    <row r="103" spans="1:9" s="331" customFormat="1" ht="15" hidden="1" customHeight="1" x14ac:dyDescent="0.2">
      <c r="A103" s="1119"/>
      <c r="B103" s="737" t="s">
        <v>2765</v>
      </c>
      <c r="C103" s="932" t="s">
        <v>2867</v>
      </c>
      <c r="D103" s="932">
        <v>45175</v>
      </c>
      <c r="E103" s="777">
        <f t="shared" si="144"/>
        <v>45181</v>
      </c>
      <c r="F103" s="777">
        <f t="shared" si="145"/>
        <v>45183</v>
      </c>
      <c r="G103" s="783"/>
      <c r="H103" s="921">
        <f t="shared" si="133"/>
        <v>45175</v>
      </c>
      <c r="I103" s="922"/>
    </row>
    <row r="104" spans="1:9" s="331" customFormat="1" ht="15" hidden="1" customHeight="1" x14ac:dyDescent="0.2">
      <c r="A104" s="1119"/>
      <c r="B104" s="737" t="s">
        <v>2868</v>
      </c>
      <c r="C104" s="932" t="s">
        <v>2869</v>
      </c>
      <c r="D104" s="816">
        <v>45182</v>
      </c>
      <c r="E104" s="777">
        <f t="shared" si="144"/>
        <v>45188</v>
      </c>
      <c r="F104" s="777">
        <f t="shared" si="145"/>
        <v>45190</v>
      </c>
      <c r="G104" s="783"/>
      <c r="H104" s="921">
        <f t="shared" si="133"/>
        <v>45182</v>
      </c>
      <c r="I104" s="922"/>
    </row>
    <row r="105" spans="1:9" s="331" customFormat="1" ht="15" hidden="1" customHeight="1" x14ac:dyDescent="0.2">
      <c r="A105" s="1119"/>
      <c r="B105" s="737" t="s">
        <v>2846</v>
      </c>
      <c r="C105" s="932" t="s">
        <v>2870</v>
      </c>
      <c r="D105" s="816">
        <v>45190</v>
      </c>
      <c r="E105" s="777">
        <f t="shared" si="144"/>
        <v>45196</v>
      </c>
      <c r="F105" s="777">
        <f t="shared" si="145"/>
        <v>45198</v>
      </c>
      <c r="G105" s="783"/>
      <c r="H105" s="921">
        <f t="shared" si="133"/>
        <v>45189</v>
      </c>
      <c r="I105" s="922"/>
    </row>
    <row r="106" spans="1:9" s="331" customFormat="1" ht="15" hidden="1" customHeight="1" x14ac:dyDescent="0.2">
      <c r="A106" s="1119"/>
      <c r="B106" s="737" t="s">
        <v>2814</v>
      </c>
      <c r="C106" s="932" t="s">
        <v>2871</v>
      </c>
      <c r="D106" s="932">
        <v>45196</v>
      </c>
      <c r="E106" s="777">
        <f t="shared" si="144"/>
        <v>45202</v>
      </c>
      <c r="F106" s="777">
        <f t="shared" si="145"/>
        <v>45204</v>
      </c>
      <c r="G106" s="783"/>
      <c r="H106" s="921">
        <f t="shared" si="133"/>
        <v>45196</v>
      </c>
      <c r="I106" s="922"/>
    </row>
    <row r="107" spans="1:9" s="331" customFormat="1" ht="15" hidden="1" customHeight="1" x14ac:dyDescent="0.2">
      <c r="A107" s="1119"/>
      <c r="B107" s="747" t="s">
        <v>2787</v>
      </c>
      <c r="C107" s="955" t="s">
        <v>2872</v>
      </c>
      <c r="D107" s="955">
        <v>45204</v>
      </c>
      <c r="E107" s="817">
        <f t="shared" si="144"/>
        <v>45210</v>
      </c>
      <c r="F107" s="817">
        <f t="shared" si="145"/>
        <v>45212</v>
      </c>
      <c r="G107" s="951"/>
      <c r="H107" s="921">
        <f t="shared" si="133"/>
        <v>45203</v>
      </c>
      <c r="I107" s="922"/>
    </row>
    <row r="108" spans="1:9" s="331" customFormat="1" ht="15" hidden="1" customHeight="1" x14ac:dyDescent="0.2">
      <c r="A108" s="1119"/>
      <c r="B108" s="956" t="s">
        <v>2857</v>
      </c>
      <c r="C108" s="955" t="s">
        <v>2873</v>
      </c>
      <c r="D108" s="955">
        <v>45211</v>
      </c>
      <c r="E108" s="817">
        <f t="shared" si="144"/>
        <v>45217</v>
      </c>
      <c r="F108" s="817">
        <f t="shared" si="145"/>
        <v>45219</v>
      </c>
      <c r="G108" s="951"/>
      <c r="H108" s="921">
        <f t="shared" si="133"/>
        <v>45210</v>
      </c>
      <c r="I108" s="922"/>
    </row>
    <row r="109" spans="1:9" s="331" customFormat="1" ht="15" hidden="1" customHeight="1" x14ac:dyDescent="0.2">
      <c r="A109" s="1119"/>
      <c r="B109" s="956" t="s">
        <v>2859</v>
      </c>
      <c r="C109" s="955" t="s">
        <v>2874</v>
      </c>
      <c r="D109" s="955">
        <v>45218</v>
      </c>
      <c r="E109" s="817">
        <f t="shared" si="144"/>
        <v>45224</v>
      </c>
      <c r="F109" s="817">
        <f t="shared" si="145"/>
        <v>45226</v>
      </c>
      <c r="G109" s="951"/>
      <c r="H109" s="921">
        <f t="shared" si="133"/>
        <v>45217</v>
      </c>
      <c r="I109" s="922"/>
    </row>
    <row r="110" spans="1:9" s="331" customFormat="1" ht="15" hidden="1" customHeight="1" x14ac:dyDescent="0.2">
      <c r="A110" s="1119"/>
      <c r="B110" s="956" t="s">
        <v>2818</v>
      </c>
      <c r="C110" s="955" t="s">
        <v>2875</v>
      </c>
      <c r="D110" s="955">
        <v>45225</v>
      </c>
      <c r="E110" s="817">
        <f t="shared" si="144"/>
        <v>45231</v>
      </c>
      <c r="F110" s="817">
        <f t="shared" si="145"/>
        <v>45233</v>
      </c>
      <c r="G110" s="951"/>
      <c r="H110" s="921">
        <f t="shared" si="133"/>
        <v>45224</v>
      </c>
      <c r="I110" s="922"/>
    </row>
    <row r="111" spans="1:9" s="331" customFormat="1" ht="15" hidden="1" customHeight="1" x14ac:dyDescent="0.2">
      <c r="A111" s="1119"/>
      <c r="B111" s="931" t="s">
        <v>2808</v>
      </c>
      <c r="C111" s="932" t="s">
        <v>2876</v>
      </c>
      <c r="D111" s="932">
        <v>45232</v>
      </c>
      <c r="E111" s="777">
        <f t="shared" si="144"/>
        <v>45238</v>
      </c>
      <c r="F111" s="777">
        <f t="shared" si="145"/>
        <v>45240</v>
      </c>
      <c r="G111" s="783"/>
      <c r="H111" s="921">
        <f t="shared" si="133"/>
        <v>45231</v>
      </c>
      <c r="I111" s="922"/>
    </row>
    <row r="112" spans="1:9" s="331" customFormat="1" ht="15" hidden="1" customHeight="1" x14ac:dyDescent="0.2">
      <c r="A112" s="1119"/>
      <c r="B112" s="931" t="s">
        <v>2862</v>
      </c>
      <c r="C112" s="932" t="s">
        <v>2877</v>
      </c>
      <c r="D112" s="932">
        <v>45239</v>
      </c>
      <c r="E112" s="777">
        <f t="shared" si="144"/>
        <v>45245</v>
      </c>
      <c r="F112" s="777">
        <f t="shared" si="145"/>
        <v>45247</v>
      </c>
      <c r="G112" s="783"/>
      <c r="H112" s="921">
        <f t="shared" si="133"/>
        <v>45238</v>
      </c>
      <c r="I112" s="922"/>
    </row>
    <row r="113" spans="1:9" s="331" customFormat="1" ht="15" hidden="1" customHeight="1" x14ac:dyDescent="0.2">
      <c r="A113" s="1119" t="s">
        <v>2878</v>
      </c>
      <c r="B113" s="931" t="s">
        <v>2879</v>
      </c>
      <c r="C113" s="932" t="s">
        <v>2880</v>
      </c>
      <c r="D113" s="932">
        <v>45246</v>
      </c>
      <c r="E113" s="777">
        <f t="shared" si="144"/>
        <v>45252</v>
      </c>
      <c r="F113" s="777">
        <f t="shared" si="145"/>
        <v>45254</v>
      </c>
      <c r="G113" s="783"/>
      <c r="H113" s="921" t="e">
        <f>#REF!+1</f>
        <v>#REF!</v>
      </c>
      <c r="I113" s="922"/>
    </row>
    <row r="114" spans="1:9" s="331" customFormat="1" ht="15" hidden="1" customHeight="1" x14ac:dyDescent="0.2">
      <c r="A114" s="1119"/>
      <c r="B114" s="931" t="s">
        <v>2841</v>
      </c>
      <c r="C114" s="932" t="s">
        <v>2881</v>
      </c>
      <c r="D114" s="932">
        <v>45253</v>
      </c>
      <c r="E114" s="777">
        <f t="shared" si="144"/>
        <v>45259</v>
      </c>
      <c r="F114" s="777">
        <f t="shared" si="145"/>
        <v>45261</v>
      </c>
      <c r="G114" s="783"/>
      <c r="H114" s="921" t="e">
        <f t="shared" si="133"/>
        <v>#REF!</v>
      </c>
      <c r="I114" s="922"/>
    </row>
    <row r="115" spans="1:9" s="331" customFormat="1" ht="15" hidden="1" customHeight="1" x14ac:dyDescent="0.2">
      <c r="A115" s="1119"/>
      <c r="B115" s="931" t="s">
        <v>2765</v>
      </c>
      <c r="C115" s="932" t="s">
        <v>2882</v>
      </c>
      <c r="D115" s="932">
        <v>45260</v>
      </c>
      <c r="E115" s="777">
        <f t="shared" si="144"/>
        <v>45266</v>
      </c>
      <c r="F115" s="777">
        <f t="shared" si="145"/>
        <v>45268</v>
      </c>
      <c r="G115" s="783"/>
      <c r="H115" s="921" t="e">
        <f t="shared" si="133"/>
        <v>#REF!</v>
      </c>
      <c r="I115" s="922"/>
    </row>
    <row r="116" spans="1:9" s="331" customFormat="1" ht="15" hidden="1" customHeight="1" x14ac:dyDescent="0.2">
      <c r="A116" s="1119"/>
      <c r="B116" s="931" t="s">
        <v>2868</v>
      </c>
      <c r="C116" s="932" t="s">
        <v>2883</v>
      </c>
      <c r="D116" s="932">
        <v>45267</v>
      </c>
      <c r="E116" s="777">
        <f t="shared" si="144"/>
        <v>45273</v>
      </c>
      <c r="F116" s="777">
        <f t="shared" si="145"/>
        <v>45275</v>
      </c>
      <c r="G116" s="783"/>
      <c r="H116" s="921" t="e">
        <f t="shared" si="133"/>
        <v>#REF!</v>
      </c>
      <c r="I116" s="922"/>
    </row>
    <row r="117" spans="1:9" s="331" customFormat="1" ht="15" hidden="1" customHeight="1" x14ac:dyDescent="0.2">
      <c r="A117" s="1119"/>
      <c r="B117" s="931" t="s">
        <v>2846</v>
      </c>
      <c r="C117" s="932" t="s">
        <v>2884</v>
      </c>
      <c r="D117" s="932">
        <v>45275</v>
      </c>
      <c r="E117" s="777">
        <f t="shared" si="144"/>
        <v>45281</v>
      </c>
      <c r="F117" s="777">
        <f t="shared" si="145"/>
        <v>45283</v>
      </c>
      <c r="G117" s="783"/>
      <c r="H117" s="921" t="e">
        <f t="shared" si="133"/>
        <v>#REF!</v>
      </c>
      <c r="I117" s="922"/>
    </row>
    <row r="118" spans="1:9" s="331" customFormat="1" ht="15" hidden="1" customHeight="1" x14ac:dyDescent="0.2">
      <c r="A118" s="1119"/>
      <c r="B118" s="931" t="s">
        <v>2814</v>
      </c>
      <c r="C118" s="932" t="s">
        <v>2885</v>
      </c>
      <c r="D118" s="932">
        <v>45287</v>
      </c>
      <c r="E118" s="777">
        <f t="shared" si="144"/>
        <v>45293</v>
      </c>
      <c r="F118" s="777">
        <f t="shared" si="145"/>
        <v>45295</v>
      </c>
      <c r="G118" s="783"/>
      <c r="H118" s="921" t="e">
        <f t="shared" si="133"/>
        <v>#REF!</v>
      </c>
      <c r="I118" s="922"/>
    </row>
    <row r="119" spans="1:9" s="331" customFormat="1" ht="15" hidden="1" customHeight="1" x14ac:dyDescent="0.2">
      <c r="A119" s="1119"/>
      <c r="B119" s="957" t="s">
        <v>2886</v>
      </c>
      <c r="C119" s="955" t="s">
        <v>2887</v>
      </c>
      <c r="D119" s="935">
        <v>45288</v>
      </c>
      <c r="E119" s="779">
        <f t="shared" si="144"/>
        <v>45294</v>
      </c>
      <c r="F119" s="779">
        <f t="shared" si="145"/>
        <v>45296</v>
      </c>
      <c r="G119" s="838"/>
      <c r="H119" s="934" t="e">
        <f t="shared" si="133"/>
        <v>#REF!</v>
      </c>
      <c r="I119" s="922"/>
    </row>
    <row r="120" spans="1:9" s="331" customFormat="1" ht="15" hidden="1" customHeight="1" x14ac:dyDescent="0.2">
      <c r="A120" s="1119"/>
      <c r="B120" s="931" t="s">
        <v>2857</v>
      </c>
      <c r="C120" s="932" t="s">
        <v>2888</v>
      </c>
      <c r="D120" s="932">
        <v>45302</v>
      </c>
      <c r="E120" s="777">
        <f t="shared" si="144"/>
        <v>45308</v>
      </c>
      <c r="F120" s="777">
        <f t="shared" si="145"/>
        <v>45310</v>
      </c>
      <c r="G120" s="783"/>
      <c r="H120" s="921" t="e">
        <f t="shared" si="133"/>
        <v>#REF!</v>
      </c>
      <c r="I120" s="922"/>
    </row>
    <row r="121" spans="1:9" s="331" customFormat="1" ht="15" hidden="1" customHeight="1" x14ac:dyDescent="0.2">
      <c r="A121" s="1119"/>
      <c r="B121" s="931" t="s">
        <v>2859</v>
      </c>
      <c r="C121" s="932" t="s">
        <v>2889</v>
      </c>
      <c r="D121" s="932">
        <v>45304</v>
      </c>
      <c r="E121" s="777">
        <f t="shared" ref="E121:E123" si="146">D121+6</f>
        <v>45310</v>
      </c>
      <c r="F121" s="777">
        <f t="shared" ref="F121:F122" si="147">D121+8</f>
        <v>45312</v>
      </c>
      <c r="G121" s="783"/>
      <c r="H121" s="921" t="e">
        <f t="shared" si="133"/>
        <v>#REF!</v>
      </c>
      <c r="I121" s="922"/>
    </row>
    <row r="122" spans="1:9" s="331" customFormat="1" ht="15" hidden="1" customHeight="1" x14ac:dyDescent="0.2">
      <c r="A122" s="1119"/>
      <c r="B122" s="931" t="s">
        <v>2818</v>
      </c>
      <c r="C122" s="932" t="s">
        <v>2890</v>
      </c>
      <c r="D122" s="932">
        <v>45319</v>
      </c>
      <c r="E122" s="777">
        <f t="shared" si="146"/>
        <v>45325</v>
      </c>
      <c r="F122" s="777">
        <f t="shared" si="147"/>
        <v>45327</v>
      </c>
      <c r="G122" s="783"/>
      <c r="H122" s="921" t="e">
        <f t="shared" si="133"/>
        <v>#REF!</v>
      </c>
      <c r="I122" s="922"/>
    </row>
    <row r="123" spans="1:9" s="331" customFormat="1" ht="15" hidden="1" customHeight="1" x14ac:dyDescent="0.2">
      <c r="A123" s="1119"/>
      <c r="B123" s="931" t="s">
        <v>2808</v>
      </c>
      <c r="C123" s="932" t="s">
        <v>2891</v>
      </c>
      <c r="D123" s="932">
        <v>45323</v>
      </c>
      <c r="E123" s="777">
        <f t="shared" si="146"/>
        <v>45329</v>
      </c>
      <c r="F123" s="777">
        <f>D123+10</f>
        <v>45333</v>
      </c>
      <c r="G123" s="783"/>
      <c r="H123" s="921" t="e">
        <f t="shared" si="133"/>
        <v>#REF!</v>
      </c>
      <c r="I123" s="922"/>
    </row>
    <row r="124" spans="1:9" s="331" customFormat="1" ht="15" hidden="1" customHeight="1" x14ac:dyDescent="0.2">
      <c r="A124" s="1119"/>
      <c r="B124" s="931" t="s">
        <v>2862</v>
      </c>
      <c r="C124" s="932" t="s">
        <v>2892</v>
      </c>
      <c r="D124" s="932">
        <v>45331</v>
      </c>
      <c r="E124" s="777">
        <f t="shared" ref="E124" si="148">D124+6</f>
        <v>45337</v>
      </c>
      <c r="F124" s="777">
        <f>D124+10</f>
        <v>45341</v>
      </c>
      <c r="G124" s="783"/>
      <c r="H124" s="921" t="e">
        <f t="shared" si="133"/>
        <v>#REF!</v>
      </c>
      <c r="I124" s="922"/>
    </row>
    <row r="125" spans="1:9" s="331" customFormat="1" ht="15" hidden="1" customHeight="1" x14ac:dyDescent="0.2">
      <c r="A125" s="1119"/>
      <c r="B125" s="931" t="s">
        <v>2787</v>
      </c>
      <c r="C125" s="932" t="s">
        <v>2893</v>
      </c>
      <c r="D125" s="932">
        <v>45330</v>
      </c>
      <c r="E125" s="777">
        <f t="shared" ref="E125" si="149">D125+6</f>
        <v>45336</v>
      </c>
      <c r="F125" s="777">
        <f>D125+10</f>
        <v>45340</v>
      </c>
      <c r="G125" s="783"/>
      <c r="H125" s="921" t="e">
        <f t="shared" si="133"/>
        <v>#REF!</v>
      </c>
      <c r="I125" s="922"/>
    </row>
    <row r="126" spans="1:9" s="331" customFormat="1" ht="15" hidden="1" customHeight="1" x14ac:dyDescent="0.2">
      <c r="A126" s="1119"/>
      <c r="B126" s="931" t="s">
        <v>2879</v>
      </c>
      <c r="C126" s="932" t="s">
        <v>2894</v>
      </c>
      <c r="D126" s="932">
        <f t="shared" ref="D126:D127" si="150">D125+7</f>
        <v>45337</v>
      </c>
      <c r="E126" s="777">
        <f t="shared" ref="E126:E128" si="151">D126+6</f>
        <v>45343</v>
      </c>
      <c r="F126" s="777">
        <f>D126+10</f>
        <v>45347</v>
      </c>
      <c r="G126" s="783"/>
      <c r="H126" s="921" t="e">
        <f t="shared" si="133"/>
        <v>#REF!</v>
      </c>
      <c r="I126" s="922"/>
    </row>
    <row r="127" spans="1:9" s="331" customFormat="1" ht="15" hidden="1" customHeight="1" x14ac:dyDescent="0.2">
      <c r="A127" s="1119"/>
      <c r="B127" s="931" t="s">
        <v>2895</v>
      </c>
      <c r="C127" s="932" t="s">
        <v>2896</v>
      </c>
      <c r="D127" s="932">
        <f t="shared" si="150"/>
        <v>45344</v>
      </c>
      <c r="E127" s="777">
        <f t="shared" si="151"/>
        <v>45350</v>
      </c>
      <c r="F127" s="779">
        <f t="shared" ref="F127" si="152">D127+8</f>
        <v>45352</v>
      </c>
      <c r="G127" s="838"/>
      <c r="H127" s="921" t="e">
        <f t="shared" si="133"/>
        <v>#REF!</v>
      </c>
      <c r="I127" s="922"/>
    </row>
    <row r="128" spans="1:9" s="331" customFormat="1" ht="15" hidden="1" customHeight="1" x14ac:dyDescent="0.2">
      <c r="A128" s="1119"/>
      <c r="B128" s="931" t="s">
        <v>2868</v>
      </c>
      <c r="C128" s="932" t="s">
        <v>2897</v>
      </c>
      <c r="D128" s="932">
        <v>45360</v>
      </c>
      <c r="E128" s="777">
        <f t="shared" si="151"/>
        <v>45366</v>
      </c>
      <c r="F128" s="777">
        <f>D128+10</f>
        <v>45370</v>
      </c>
      <c r="G128" s="783"/>
      <c r="H128" s="921" t="e">
        <f t="shared" si="133"/>
        <v>#REF!</v>
      </c>
      <c r="I128" s="922"/>
    </row>
    <row r="129" spans="1:9" s="331" customFormat="1" ht="15" hidden="1" customHeight="1" x14ac:dyDescent="0.2">
      <c r="A129" s="1119"/>
      <c r="B129" s="931" t="s">
        <v>2846</v>
      </c>
      <c r="C129" s="932" t="s">
        <v>2898</v>
      </c>
      <c r="D129" s="932">
        <v>45364</v>
      </c>
      <c r="E129" s="777">
        <f t="shared" ref="E129:E132" si="153">D129+6</f>
        <v>45370</v>
      </c>
      <c r="F129" s="820"/>
      <c r="G129" s="783"/>
      <c r="H129" s="921" t="e">
        <f t="shared" si="133"/>
        <v>#REF!</v>
      </c>
      <c r="I129" s="922"/>
    </row>
    <row r="130" spans="1:9" s="331" customFormat="1" ht="17.25" hidden="1" customHeight="1" x14ac:dyDescent="0.2">
      <c r="A130" s="1119"/>
      <c r="B130" s="931" t="s">
        <v>2899</v>
      </c>
      <c r="C130" s="932" t="s">
        <v>2900</v>
      </c>
      <c r="D130" s="932">
        <v>45374</v>
      </c>
      <c r="E130" s="777">
        <f t="shared" si="153"/>
        <v>45380</v>
      </c>
      <c r="F130" s="777">
        <f t="shared" ref="F130:F135" si="154">D130+10</f>
        <v>45384</v>
      </c>
      <c r="G130" s="783"/>
      <c r="H130" s="777" t="e">
        <f t="shared" si="133"/>
        <v>#REF!</v>
      </c>
      <c r="I130" s="922"/>
    </row>
    <row r="131" spans="1:9" s="331" customFormat="1" ht="17.25" hidden="1" customHeight="1" x14ac:dyDescent="0.2">
      <c r="A131" s="1119"/>
      <c r="B131" s="931" t="s">
        <v>2901</v>
      </c>
      <c r="C131" s="932" t="s">
        <v>2902</v>
      </c>
      <c r="D131" s="932">
        <v>45379</v>
      </c>
      <c r="E131" s="777">
        <f t="shared" si="153"/>
        <v>45385</v>
      </c>
      <c r="F131" s="777">
        <f t="shared" si="154"/>
        <v>45389</v>
      </c>
      <c r="G131" s="783"/>
      <c r="H131" s="777" t="e">
        <f t="shared" si="133"/>
        <v>#REF!</v>
      </c>
      <c r="I131" s="922"/>
    </row>
    <row r="132" spans="1:9" s="331" customFormat="1" ht="17.25" hidden="1" customHeight="1" x14ac:dyDescent="0.2">
      <c r="A132" s="1119"/>
      <c r="B132" s="931" t="s">
        <v>2857</v>
      </c>
      <c r="C132" s="932" t="s">
        <v>2903</v>
      </c>
      <c r="D132" s="932">
        <v>45383</v>
      </c>
      <c r="E132" s="777">
        <f t="shared" si="153"/>
        <v>45389</v>
      </c>
      <c r="F132" s="777">
        <f t="shared" si="154"/>
        <v>45393</v>
      </c>
      <c r="G132" s="783"/>
      <c r="H132" s="777" t="e">
        <f t="shared" si="133"/>
        <v>#REF!</v>
      </c>
      <c r="I132" s="922"/>
    </row>
    <row r="133" spans="1:9" s="331" customFormat="1" ht="17.25" hidden="1" customHeight="1" x14ac:dyDescent="0.2">
      <c r="A133" s="1119"/>
      <c r="B133" s="1090" t="s">
        <v>2859</v>
      </c>
      <c r="C133" s="1091" t="s">
        <v>2904</v>
      </c>
      <c r="D133" s="1091">
        <v>45397</v>
      </c>
      <c r="E133" s="777">
        <f t="shared" ref="E133:E135" si="155">D133+6</f>
        <v>45403</v>
      </c>
      <c r="F133" s="777">
        <f t="shared" si="154"/>
        <v>45407</v>
      </c>
      <c r="G133" s="783"/>
      <c r="H133" s="777" t="e">
        <f t="shared" si="133"/>
        <v>#REF!</v>
      </c>
      <c r="I133" s="922"/>
    </row>
    <row r="134" spans="1:9" s="331" customFormat="1" ht="17.25" hidden="1" customHeight="1" x14ac:dyDescent="0.2">
      <c r="A134" s="1119" t="s">
        <v>2905</v>
      </c>
      <c r="B134" s="1090" t="s">
        <v>2818</v>
      </c>
      <c r="C134" s="1091" t="s">
        <v>2906</v>
      </c>
      <c r="D134" s="1091">
        <v>45412</v>
      </c>
      <c r="E134" s="777">
        <f t="shared" si="155"/>
        <v>45418</v>
      </c>
      <c r="F134" s="777">
        <f t="shared" si="154"/>
        <v>45422</v>
      </c>
      <c r="G134" s="783"/>
      <c r="H134" s="777" t="e">
        <f t="shared" si="133"/>
        <v>#REF!</v>
      </c>
      <c r="I134" s="922"/>
    </row>
    <row r="135" spans="1:9" s="331" customFormat="1" ht="17.25" hidden="1" customHeight="1" x14ac:dyDescent="0.2">
      <c r="A135" s="1119"/>
      <c r="B135" s="1090" t="s">
        <v>2808</v>
      </c>
      <c r="C135" s="1091" t="s">
        <v>2907</v>
      </c>
      <c r="D135" s="1091">
        <v>45410</v>
      </c>
      <c r="E135" s="777">
        <f t="shared" si="155"/>
        <v>45416</v>
      </c>
      <c r="F135" s="777">
        <f t="shared" si="154"/>
        <v>45420</v>
      </c>
      <c r="G135" s="783"/>
      <c r="H135" s="777" t="e">
        <f t="shared" si="133"/>
        <v>#REF!</v>
      </c>
      <c r="I135" s="922"/>
    </row>
    <row r="136" spans="1:9" s="331" customFormat="1" ht="17.25" hidden="1" customHeight="1" x14ac:dyDescent="0.2">
      <c r="A136" s="1119"/>
      <c r="B136" s="987" t="s">
        <v>388</v>
      </c>
      <c r="C136" s="1091" t="s">
        <v>2908</v>
      </c>
      <c r="D136" s="820">
        <v>45410</v>
      </c>
      <c r="E136" s="820">
        <v>45414</v>
      </c>
      <c r="F136" s="820">
        <f t="shared" ref="F136:F137" si="156">D136+10</f>
        <v>45420</v>
      </c>
      <c r="G136" s="783"/>
      <c r="H136" s="777" t="e">
        <f t="shared" si="133"/>
        <v>#REF!</v>
      </c>
      <c r="I136" s="922"/>
    </row>
    <row r="137" spans="1:9" s="331" customFormat="1" ht="17.25" hidden="1" customHeight="1" x14ac:dyDescent="0.2">
      <c r="A137" s="1119"/>
      <c r="B137" s="1090" t="s">
        <v>2787</v>
      </c>
      <c r="C137" s="1091" t="s">
        <v>2909</v>
      </c>
      <c r="D137" s="1091">
        <v>45424</v>
      </c>
      <c r="E137" s="777">
        <f>D137+6</f>
        <v>45430</v>
      </c>
      <c r="F137" s="777">
        <f t="shared" si="156"/>
        <v>45434</v>
      </c>
      <c r="G137" s="783"/>
      <c r="H137" s="777">
        <v>45416</v>
      </c>
      <c r="I137" s="922"/>
    </row>
    <row r="138" spans="1:9" s="331" customFormat="1" ht="17.25" hidden="1" customHeight="1" x14ac:dyDescent="0.2">
      <c r="A138" s="1119"/>
      <c r="B138" s="987" t="s">
        <v>388</v>
      </c>
      <c r="C138" s="1091" t="s">
        <v>2910</v>
      </c>
      <c r="D138" s="820">
        <v>45410</v>
      </c>
      <c r="E138" s="820">
        <v>45414</v>
      </c>
      <c r="F138" s="820">
        <f t="shared" ref="F138:F141" si="157">D138+10</f>
        <v>45420</v>
      </c>
      <c r="G138" s="783"/>
      <c r="H138" s="777">
        <f>H137+7</f>
        <v>45423</v>
      </c>
      <c r="I138" s="922"/>
    </row>
    <row r="139" spans="1:9" s="331" customFormat="1" ht="17.25" hidden="1" customHeight="1" x14ac:dyDescent="0.2">
      <c r="A139" s="1119"/>
      <c r="B139" s="1091" t="s">
        <v>2879</v>
      </c>
      <c r="C139" s="1091" t="s">
        <v>2911</v>
      </c>
      <c r="D139" s="1091">
        <v>45431</v>
      </c>
      <c r="E139" s="777">
        <f t="shared" ref="E139:E141" si="158">D139+6</f>
        <v>45437</v>
      </c>
      <c r="F139" s="916" t="s">
        <v>494</v>
      </c>
      <c r="G139" s="783"/>
      <c r="H139" s="777">
        <f t="shared" ref="H139:H167" si="159">H138+7</f>
        <v>45430</v>
      </c>
      <c r="I139" s="922"/>
    </row>
    <row r="140" spans="1:9" s="331" customFormat="1" ht="17.25" hidden="1" customHeight="1" x14ac:dyDescent="0.2">
      <c r="A140" s="1119"/>
      <c r="B140" s="916" t="s">
        <v>494</v>
      </c>
      <c r="C140" s="1091" t="s">
        <v>2912</v>
      </c>
      <c r="D140" s="928">
        <v>45441</v>
      </c>
      <c r="E140" s="820">
        <f t="shared" si="158"/>
        <v>45447</v>
      </c>
      <c r="F140" s="820">
        <f t="shared" si="157"/>
        <v>45451</v>
      </c>
      <c r="G140" s="783"/>
      <c r="H140" s="777">
        <f t="shared" si="159"/>
        <v>45437</v>
      </c>
      <c r="I140" s="922"/>
    </row>
    <row r="141" spans="1:9" s="331" customFormat="1" ht="17.25" hidden="1" customHeight="1" x14ac:dyDescent="0.2">
      <c r="A141" s="1119"/>
      <c r="B141" s="1091" t="s">
        <v>2868</v>
      </c>
      <c r="C141" s="1091" t="s">
        <v>2913</v>
      </c>
      <c r="D141" s="1091">
        <v>45449</v>
      </c>
      <c r="E141" s="777">
        <f t="shared" si="158"/>
        <v>45455</v>
      </c>
      <c r="F141" s="820">
        <f t="shared" si="157"/>
        <v>45459</v>
      </c>
      <c r="G141" s="783"/>
      <c r="H141" s="777">
        <f t="shared" si="159"/>
        <v>45444</v>
      </c>
      <c r="I141" s="922"/>
    </row>
    <row r="142" spans="1:9" s="331" customFormat="1" ht="17.25" hidden="1" customHeight="1" x14ac:dyDescent="0.2">
      <c r="A142" s="1119" t="s">
        <v>2914</v>
      </c>
      <c r="B142" s="916" t="s">
        <v>494</v>
      </c>
      <c r="C142" s="1091" t="s">
        <v>2915</v>
      </c>
      <c r="D142" s="928">
        <v>45450</v>
      </c>
      <c r="E142" s="820">
        <f t="shared" ref="E142:E144" si="160">D142+6</f>
        <v>45456</v>
      </c>
      <c r="F142" s="820">
        <f t="shared" ref="F142:F144" si="161">D142+10</f>
        <v>45460</v>
      </c>
      <c r="G142" s="783"/>
      <c r="H142" s="777">
        <f t="shared" si="159"/>
        <v>45451</v>
      </c>
      <c r="I142" s="922"/>
    </row>
    <row r="143" spans="1:9" s="331" customFormat="1" ht="17.25" hidden="1" customHeight="1" x14ac:dyDescent="0.2">
      <c r="A143" s="1119"/>
      <c r="B143" s="1091" t="s">
        <v>2916</v>
      </c>
      <c r="C143" s="1091" t="s">
        <v>2917</v>
      </c>
      <c r="D143" s="1091">
        <v>45473</v>
      </c>
      <c r="E143" s="777">
        <f t="shared" si="160"/>
        <v>45479</v>
      </c>
      <c r="F143" s="916" t="s">
        <v>494</v>
      </c>
      <c r="G143" s="783"/>
      <c r="H143" s="777">
        <f t="shared" si="159"/>
        <v>45458</v>
      </c>
      <c r="I143" s="922"/>
    </row>
    <row r="144" spans="1:9" s="331" customFormat="1" ht="17.25" hidden="1" customHeight="1" x14ac:dyDescent="0.2">
      <c r="A144" s="1119"/>
      <c r="B144" s="1091" t="s">
        <v>2857</v>
      </c>
      <c r="C144" s="1091" t="s">
        <v>2918</v>
      </c>
      <c r="D144" s="1091">
        <v>45469</v>
      </c>
      <c r="E144" s="777">
        <f t="shared" si="160"/>
        <v>45475</v>
      </c>
      <c r="F144" s="777">
        <f t="shared" si="161"/>
        <v>45479</v>
      </c>
      <c r="G144" s="783"/>
      <c r="H144" s="777">
        <f t="shared" si="159"/>
        <v>45465</v>
      </c>
      <c r="I144" s="922"/>
    </row>
    <row r="145" spans="1:9" s="331" customFormat="1" ht="17.25" hidden="1" customHeight="1" x14ac:dyDescent="0.2">
      <c r="A145" s="1119"/>
      <c r="B145" s="1091" t="s">
        <v>2919</v>
      </c>
      <c r="C145" s="1091" t="s">
        <v>2920</v>
      </c>
      <c r="D145" s="1091">
        <v>45479</v>
      </c>
      <c r="E145" s="777">
        <f t="shared" ref="E145:E146" si="162">D145+6</f>
        <v>45485</v>
      </c>
      <c r="F145" s="777">
        <f t="shared" ref="F145:F146" si="163">D145+10</f>
        <v>45489</v>
      </c>
      <c r="G145" s="783"/>
      <c r="H145" s="777">
        <f t="shared" si="159"/>
        <v>45472</v>
      </c>
      <c r="I145" s="922"/>
    </row>
    <row r="146" spans="1:9" s="331" customFormat="1" ht="17.25" hidden="1" customHeight="1" x14ac:dyDescent="0.2">
      <c r="A146" s="1119" t="s">
        <v>2921</v>
      </c>
      <c r="B146" s="1091" t="s">
        <v>2859</v>
      </c>
      <c r="C146" s="1091" t="s">
        <v>2922</v>
      </c>
      <c r="D146" s="1091">
        <v>45489</v>
      </c>
      <c r="E146" s="777">
        <f t="shared" si="162"/>
        <v>45495</v>
      </c>
      <c r="F146" s="777">
        <f t="shared" si="163"/>
        <v>45499</v>
      </c>
      <c r="G146" s="783"/>
      <c r="H146" s="777">
        <f t="shared" si="159"/>
        <v>45479</v>
      </c>
      <c r="I146" s="922"/>
    </row>
    <row r="147" spans="1:9" s="331" customFormat="1" ht="17.25" hidden="1" customHeight="1" x14ac:dyDescent="0.2">
      <c r="A147" s="1119"/>
      <c r="B147" s="916" t="s">
        <v>388</v>
      </c>
      <c r="C147" s="1091" t="s">
        <v>2923</v>
      </c>
      <c r="D147" s="928">
        <v>45471</v>
      </c>
      <c r="E147" s="820">
        <f t="shared" ref="E147:E150" si="164">D147+6</f>
        <v>45477</v>
      </c>
      <c r="F147" s="820">
        <f t="shared" ref="F147:F150" si="165">D147+10</f>
        <v>45481</v>
      </c>
      <c r="G147" s="783"/>
      <c r="H147" s="777">
        <f t="shared" si="159"/>
        <v>45486</v>
      </c>
      <c r="I147" s="922"/>
    </row>
    <row r="148" spans="1:9" s="331" customFormat="1" ht="17.25" hidden="1" customHeight="1" x14ac:dyDescent="0.2">
      <c r="A148" s="1119"/>
      <c r="B148" s="1091" t="s">
        <v>2818</v>
      </c>
      <c r="C148" s="1091" t="s">
        <v>2924</v>
      </c>
      <c r="D148" s="1091">
        <v>45498</v>
      </c>
      <c r="E148" s="916" t="s">
        <v>494</v>
      </c>
      <c r="F148" s="777">
        <f t="shared" si="165"/>
        <v>45508</v>
      </c>
      <c r="G148" s="783"/>
      <c r="H148" s="777">
        <f t="shared" si="159"/>
        <v>45493</v>
      </c>
      <c r="I148" s="922"/>
    </row>
    <row r="149" spans="1:9" s="331" customFormat="1" ht="17.25" hidden="1" customHeight="1" x14ac:dyDescent="0.2">
      <c r="A149" s="1119"/>
      <c r="B149" s="1091" t="s">
        <v>2808</v>
      </c>
      <c r="C149" s="1091" t="s">
        <v>2925</v>
      </c>
      <c r="D149" s="1091">
        <v>45506</v>
      </c>
      <c r="E149" s="916" t="s">
        <v>494</v>
      </c>
      <c r="F149" s="777">
        <f t="shared" si="165"/>
        <v>45516</v>
      </c>
      <c r="G149" s="783"/>
      <c r="H149" s="777">
        <f t="shared" si="159"/>
        <v>45500</v>
      </c>
      <c r="I149" s="922"/>
    </row>
    <row r="150" spans="1:9" s="331" customFormat="1" ht="17.25" hidden="1" customHeight="1" x14ac:dyDescent="0.2">
      <c r="A150" s="1119"/>
      <c r="B150" s="1091" t="s">
        <v>2787</v>
      </c>
      <c r="C150" s="1091" t="s">
        <v>2926</v>
      </c>
      <c r="D150" s="1091">
        <v>45516</v>
      </c>
      <c r="E150" s="777">
        <f t="shared" si="164"/>
        <v>45522</v>
      </c>
      <c r="F150" s="777">
        <f t="shared" si="165"/>
        <v>45526</v>
      </c>
      <c r="G150" s="783"/>
      <c r="H150" s="777">
        <f t="shared" si="159"/>
        <v>45507</v>
      </c>
      <c r="I150" s="922"/>
    </row>
    <row r="151" spans="1:9" s="331" customFormat="1" ht="17.25" hidden="1" customHeight="1" x14ac:dyDescent="0.2">
      <c r="A151" s="1119"/>
      <c r="B151" s="1091" t="s">
        <v>2879</v>
      </c>
      <c r="C151" s="1091" t="s">
        <v>2927</v>
      </c>
      <c r="D151" s="1091">
        <v>45517</v>
      </c>
      <c r="E151" s="777">
        <f t="shared" ref="E151:E153" si="166">D151+6</f>
        <v>45523</v>
      </c>
      <c r="F151" s="777">
        <f t="shared" ref="F151:F153" si="167">D151+10</f>
        <v>45527</v>
      </c>
      <c r="G151" s="783"/>
      <c r="H151" s="777">
        <f t="shared" si="159"/>
        <v>45514</v>
      </c>
      <c r="I151" s="922"/>
    </row>
    <row r="152" spans="1:9" s="331" customFormat="1" ht="17.25" hidden="1" customHeight="1" x14ac:dyDescent="0.2">
      <c r="A152" s="1119"/>
      <c r="B152" s="1091" t="s">
        <v>2862</v>
      </c>
      <c r="C152" s="1091" t="s">
        <v>2928</v>
      </c>
      <c r="D152" s="916" t="s">
        <v>494</v>
      </c>
      <c r="E152" s="820" t="e">
        <f t="shared" si="166"/>
        <v>#VALUE!</v>
      </c>
      <c r="F152" s="820" t="e">
        <f t="shared" si="167"/>
        <v>#VALUE!</v>
      </c>
      <c r="G152" s="783"/>
      <c r="H152" s="777">
        <f t="shared" si="159"/>
        <v>45521</v>
      </c>
      <c r="I152" s="922"/>
    </row>
    <row r="153" spans="1:9" s="331" customFormat="1" ht="17.25" hidden="1" customHeight="1" x14ac:dyDescent="0.2">
      <c r="A153" s="1119"/>
      <c r="B153" s="1114" t="s">
        <v>388</v>
      </c>
      <c r="C153" s="1091" t="s">
        <v>2929</v>
      </c>
      <c r="D153" s="928">
        <v>45509</v>
      </c>
      <c r="E153" s="820">
        <f t="shared" si="166"/>
        <v>45515</v>
      </c>
      <c r="F153" s="820">
        <f t="shared" si="167"/>
        <v>45519</v>
      </c>
      <c r="G153" s="783"/>
      <c r="H153" s="777">
        <f t="shared" si="159"/>
        <v>45528</v>
      </c>
      <c r="I153" s="922"/>
    </row>
    <row r="154" spans="1:9" s="331" customFormat="1" ht="17.25" hidden="1" customHeight="1" x14ac:dyDescent="0.2">
      <c r="A154" s="1119"/>
      <c r="B154" s="1091" t="s">
        <v>2914</v>
      </c>
      <c r="C154" s="1091" t="s">
        <v>2930</v>
      </c>
      <c r="D154" s="1091">
        <v>45543</v>
      </c>
      <c r="E154" s="777">
        <f t="shared" ref="E154:E156" si="168">D154+6</f>
        <v>45549</v>
      </c>
      <c r="F154" s="777">
        <f t="shared" ref="F154:F156" si="169">D154+10</f>
        <v>45553</v>
      </c>
      <c r="G154" s="783"/>
      <c r="H154" s="777">
        <f t="shared" si="159"/>
        <v>45535</v>
      </c>
      <c r="I154" s="922"/>
    </row>
    <row r="155" spans="1:9" s="331" customFormat="1" ht="17.25" hidden="1" customHeight="1" x14ac:dyDescent="0.2">
      <c r="A155" s="1119"/>
      <c r="B155" s="1091" t="s">
        <v>2931</v>
      </c>
      <c r="C155" s="1091" t="s">
        <v>2932</v>
      </c>
      <c r="D155" s="1091">
        <v>45551</v>
      </c>
      <c r="E155" s="777">
        <f t="shared" si="168"/>
        <v>45557</v>
      </c>
      <c r="F155" s="777">
        <f t="shared" si="169"/>
        <v>45561</v>
      </c>
      <c r="G155" s="783"/>
      <c r="H155" s="777">
        <f t="shared" si="159"/>
        <v>45542</v>
      </c>
      <c r="I155" s="922"/>
    </row>
    <row r="156" spans="1:9" s="331" customFormat="1" ht="17.25" hidden="1" customHeight="1" x14ac:dyDescent="0.2">
      <c r="A156" s="1119"/>
      <c r="B156" s="1114" t="s">
        <v>388</v>
      </c>
      <c r="C156" s="1091" t="s">
        <v>2933</v>
      </c>
      <c r="D156" s="928">
        <v>45509</v>
      </c>
      <c r="E156" s="820">
        <f t="shared" si="168"/>
        <v>45515</v>
      </c>
      <c r="F156" s="820">
        <f t="shared" si="169"/>
        <v>45519</v>
      </c>
      <c r="G156" s="783"/>
      <c r="H156" s="777">
        <f t="shared" si="159"/>
        <v>45549</v>
      </c>
      <c r="I156" s="922"/>
    </row>
    <row r="157" spans="1:9" s="331" customFormat="1" ht="17.25" hidden="1" customHeight="1" x14ac:dyDescent="0.2">
      <c r="A157" s="1119"/>
      <c r="B157" s="1091" t="s">
        <v>2857</v>
      </c>
      <c r="C157" s="1091" t="s">
        <v>2934</v>
      </c>
      <c r="D157" s="1091">
        <v>45560</v>
      </c>
      <c r="E157" s="777">
        <f t="shared" ref="E157" si="170">D157+6</f>
        <v>45566</v>
      </c>
      <c r="F157" s="777">
        <f t="shared" ref="F157:F158" si="171">D157+10</f>
        <v>45570</v>
      </c>
      <c r="G157" s="783"/>
      <c r="H157" s="777">
        <f t="shared" si="159"/>
        <v>45556</v>
      </c>
      <c r="I157" s="922"/>
    </row>
    <row r="158" spans="1:9" s="331" customFormat="1" ht="17.25" hidden="1" customHeight="1" x14ac:dyDescent="0.2">
      <c r="A158" s="1119"/>
      <c r="B158" s="1091" t="s">
        <v>2919</v>
      </c>
      <c r="C158" s="1091" t="s">
        <v>2935</v>
      </c>
      <c r="D158" s="1091">
        <v>45566</v>
      </c>
      <c r="E158" s="916" t="s">
        <v>494</v>
      </c>
      <c r="F158" s="777">
        <f t="shared" si="171"/>
        <v>45576</v>
      </c>
      <c r="G158" s="783"/>
      <c r="H158" s="777">
        <f t="shared" si="159"/>
        <v>45563</v>
      </c>
      <c r="I158" s="922"/>
    </row>
    <row r="159" spans="1:9" s="331" customFormat="1" ht="17.25" customHeight="1" x14ac:dyDescent="0.2">
      <c r="A159" s="1119"/>
      <c r="B159" s="1091" t="s">
        <v>2859</v>
      </c>
      <c r="C159" s="1091" t="s">
        <v>2936</v>
      </c>
      <c r="D159" s="1091">
        <v>45596</v>
      </c>
      <c r="E159" s="777">
        <f t="shared" ref="E159:E160" si="172">D159+6</f>
        <v>45602</v>
      </c>
      <c r="F159" s="777">
        <f t="shared" ref="F159:F160" si="173">D159+10</f>
        <v>45606</v>
      </c>
      <c r="G159" s="783"/>
      <c r="H159" s="777">
        <f t="shared" si="159"/>
        <v>45570</v>
      </c>
      <c r="I159" s="922"/>
    </row>
    <row r="160" spans="1:9" s="331" customFormat="1" ht="17.25" customHeight="1" x14ac:dyDescent="0.2">
      <c r="A160" s="1119"/>
      <c r="B160" s="1091" t="s">
        <v>2818</v>
      </c>
      <c r="C160" s="1091" t="s">
        <v>2937</v>
      </c>
      <c r="D160" s="1091">
        <v>45588</v>
      </c>
      <c r="E160" s="777">
        <f t="shared" si="172"/>
        <v>45594</v>
      </c>
      <c r="F160" s="777">
        <f t="shared" si="173"/>
        <v>45598</v>
      </c>
      <c r="G160" s="783"/>
      <c r="H160" s="777">
        <f t="shared" si="159"/>
        <v>45577</v>
      </c>
      <c r="I160" s="922"/>
    </row>
    <row r="161" spans="1:9" s="331" customFormat="1" ht="17.25" customHeight="1" x14ac:dyDescent="0.2">
      <c r="A161" s="1119"/>
      <c r="B161" s="1091" t="s">
        <v>2808</v>
      </c>
      <c r="C161" s="1091" t="s">
        <v>2938</v>
      </c>
      <c r="D161" s="1091">
        <v>45604</v>
      </c>
      <c r="E161" s="777">
        <f t="shared" ref="E161:E164" si="174">D161+6</f>
        <v>45610</v>
      </c>
      <c r="F161" s="777">
        <f t="shared" ref="F161:F164" si="175">D161+10</f>
        <v>45614</v>
      </c>
      <c r="G161" s="783"/>
      <c r="H161" s="777">
        <f t="shared" si="159"/>
        <v>45584</v>
      </c>
      <c r="I161" s="922"/>
    </row>
    <row r="162" spans="1:9" s="331" customFormat="1" ht="17.25" customHeight="1" x14ac:dyDescent="0.2">
      <c r="A162" s="1119"/>
      <c r="B162" s="1091" t="s">
        <v>2787</v>
      </c>
      <c r="C162" s="1091" t="s">
        <v>2939</v>
      </c>
      <c r="D162" s="1091">
        <v>45590</v>
      </c>
      <c r="E162" s="777">
        <f t="shared" si="174"/>
        <v>45596</v>
      </c>
      <c r="F162" s="777">
        <f t="shared" si="175"/>
        <v>45600</v>
      </c>
      <c r="G162" s="783"/>
      <c r="H162" s="777">
        <f t="shared" si="159"/>
        <v>45591</v>
      </c>
      <c r="I162" s="922"/>
    </row>
    <row r="163" spans="1:9" s="331" customFormat="1" ht="17.25" customHeight="1" x14ac:dyDescent="0.2">
      <c r="A163" s="1119"/>
      <c r="B163" s="1091" t="s">
        <v>2879</v>
      </c>
      <c r="C163" s="1091" t="s">
        <v>2940</v>
      </c>
      <c r="D163" s="1091">
        <v>45603</v>
      </c>
      <c r="E163" s="777">
        <f t="shared" si="174"/>
        <v>45609</v>
      </c>
      <c r="F163" s="777">
        <f t="shared" si="175"/>
        <v>45613</v>
      </c>
      <c r="G163" s="783"/>
      <c r="H163" s="777">
        <f t="shared" si="159"/>
        <v>45598</v>
      </c>
      <c r="I163" s="922"/>
    </row>
    <row r="164" spans="1:9" s="331" customFormat="1" ht="17.25" customHeight="1" x14ac:dyDescent="0.2">
      <c r="A164" s="1119"/>
      <c r="B164" s="1091" t="s">
        <v>2862</v>
      </c>
      <c r="C164" s="1091" t="s">
        <v>2941</v>
      </c>
      <c r="D164" s="1091">
        <v>45609</v>
      </c>
      <c r="E164" s="777">
        <f t="shared" si="174"/>
        <v>45615</v>
      </c>
      <c r="F164" s="777">
        <f t="shared" si="175"/>
        <v>45619</v>
      </c>
      <c r="G164" s="783"/>
      <c r="H164" s="777">
        <f t="shared" si="159"/>
        <v>45605</v>
      </c>
      <c r="I164" s="922"/>
    </row>
    <row r="165" spans="1:9" s="331" customFormat="1" ht="17.25" customHeight="1" x14ac:dyDescent="0.2">
      <c r="A165" s="1119"/>
      <c r="B165" s="1091" t="s">
        <v>2942</v>
      </c>
      <c r="C165" s="1091" t="s">
        <v>2943</v>
      </c>
      <c r="D165" s="1091">
        <v>45616</v>
      </c>
      <c r="E165" s="777">
        <f t="shared" ref="E165:E166" si="176">D165+6</f>
        <v>45622</v>
      </c>
      <c r="F165" s="777">
        <f t="shared" ref="F165:F166" si="177">D165+10</f>
        <v>45626</v>
      </c>
      <c r="G165" s="783"/>
      <c r="H165" s="777">
        <f t="shared" si="159"/>
        <v>45612</v>
      </c>
      <c r="I165" s="922"/>
    </row>
    <row r="166" spans="1:9" s="331" customFormat="1" ht="17.25" customHeight="1" x14ac:dyDescent="0.2">
      <c r="A166" s="1119"/>
      <c r="B166" s="1114" t="s">
        <v>509</v>
      </c>
      <c r="C166" s="1091" t="s">
        <v>2944</v>
      </c>
      <c r="D166" s="1091">
        <v>45618</v>
      </c>
      <c r="E166" s="777">
        <f t="shared" si="176"/>
        <v>45624</v>
      </c>
      <c r="F166" s="777">
        <f t="shared" si="177"/>
        <v>45628</v>
      </c>
      <c r="G166" s="783"/>
      <c r="H166" s="777">
        <f t="shared" si="159"/>
        <v>45619</v>
      </c>
      <c r="I166" s="922"/>
    </row>
    <row r="167" spans="1:9" s="331" customFormat="1" ht="17.25" customHeight="1" x14ac:dyDescent="0.2">
      <c r="A167" s="1119"/>
      <c r="B167" s="1091" t="s">
        <v>2914</v>
      </c>
      <c r="C167" s="1091" t="s">
        <v>2945</v>
      </c>
      <c r="D167" s="1091">
        <v>45625</v>
      </c>
      <c r="E167" s="777">
        <f t="shared" ref="E167" si="178">D167+6</f>
        <v>45631</v>
      </c>
      <c r="F167" s="777">
        <f t="shared" ref="F167" si="179">D167+10</f>
        <v>45635</v>
      </c>
      <c r="G167" s="783"/>
      <c r="H167" s="777">
        <f t="shared" si="159"/>
        <v>45626</v>
      </c>
      <c r="I167" s="922"/>
    </row>
    <row r="168" spans="1:9" s="331" customFormat="1" ht="17.25" customHeight="1" x14ac:dyDescent="0.2">
      <c r="A168" s="1119"/>
      <c r="B168" s="958"/>
      <c r="C168" s="959"/>
      <c r="D168" s="959"/>
      <c r="E168" s="783"/>
      <c r="F168" s="783"/>
      <c r="G168" s="788"/>
      <c r="H168" s="436"/>
      <c r="I168" s="770"/>
    </row>
    <row r="169" spans="1:9" s="331" customFormat="1" ht="17.25" customHeight="1" x14ac:dyDescent="0.2">
      <c r="A169" s="1119"/>
      <c r="B169" s="1146" t="s">
        <v>2946</v>
      </c>
      <c r="C169" s="959"/>
      <c r="D169" s="959"/>
      <c r="E169" s="783"/>
      <c r="F169" s="783"/>
      <c r="H169" s="815"/>
      <c r="I169" s="787"/>
    </row>
    <row r="170" spans="1:9" s="331" customFormat="1" ht="16.899999999999999" customHeight="1" x14ac:dyDescent="0.2">
      <c r="A170" s="864"/>
      <c r="B170" s="195"/>
      <c r="C170" s="783"/>
      <c r="D170" s="783"/>
      <c r="E170" s="783"/>
      <c r="F170" s="195"/>
      <c r="G170" s="195"/>
      <c r="H170" s="960"/>
      <c r="I170" s="960"/>
    </row>
    <row r="171" spans="1:9" s="331" customFormat="1" ht="17.25" customHeight="1" x14ac:dyDescent="0.2">
      <c r="A171" s="864"/>
      <c r="B171" s="695" t="s">
        <v>829</v>
      </c>
      <c r="C171" s="696"/>
      <c r="D171" s="696"/>
      <c r="E171" s="696"/>
      <c r="F171" s="696"/>
      <c r="G171" s="696"/>
      <c r="H171" s="696"/>
    </row>
    <row r="172" spans="1:9" s="331" customFormat="1" ht="17.25" customHeight="1" x14ac:dyDescent="0.2">
      <c r="A172" s="864"/>
      <c r="B172" s="695"/>
      <c r="C172" s="696"/>
      <c r="D172" s="696"/>
      <c r="E172" s="696"/>
      <c r="F172" s="696"/>
      <c r="G172" s="696"/>
      <c r="H172" s="696"/>
    </row>
    <row r="173" spans="1:9" s="331" customFormat="1" ht="17.25" customHeight="1" x14ac:dyDescent="0.2">
      <c r="A173" s="1120"/>
      <c r="B173" s="695"/>
      <c r="C173" s="696"/>
      <c r="D173" s="696"/>
      <c r="E173" s="696"/>
      <c r="F173" s="695"/>
      <c r="G173" s="695"/>
      <c r="H173" s="695"/>
      <c r="I173" s="425"/>
    </row>
    <row r="174" spans="1:9" s="331" customFormat="1" ht="17.25" customHeight="1" thickBot="1" x14ac:dyDescent="0.25">
      <c r="A174" s="864"/>
      <c r="B174" s="697"/>
      <c r="C174" s="695"/>
      <c r="D174" s="695"/>
      <c r="E174" s="695"/>
      <c r="F174" s="695"/>
      <c r="G174" s="695"/>
      <c r="H174" s="695"/>
      <c r="I174" s="425"/>
    </row>
    <row r="175" spans="1:9" s="147" customFormat="1" ht="18.75" customHeight="1" x14ac:dyDescent="0.2">
      <c r="A175" s="898"/>
      <c r="B175" s="790"/>
      <c r="C175" s="791"/>
      <c r="D175" s="792"/>
      <c r="E175" s="793"/>
      <c r="F175" s="794"/>
      <c r="G175" s="795"/>
      <c r="H175" s="796"/>
      <c r="I175" s="771"/>
    </row>
    <row r="176" spans="1:9" s="147" customFormat="1" ht="18.75" customHeight="1" x14ac:dyDescent="0.2">
      <c r="A176" s="898"/>
      <c r="B176" s="797" t="s">
        <v>535</v>
      </c>
      <c r="C176" s="145"/>
      <c r="D176" s="147" t="s">
        <v>536</v>
      </c>
      <c r="G176" s="147" t="s">
        <v>537</v>
      </c>
      <c r="H176" s="798"/>
    </row>
    <row r="177" spans="1:8" s="147" customFormat="1" ht="18.75" customHeight="1" x14ac:dyDescent="0.2">
      <c r="A177" s="898"/>
      <c r="B177" s="799" t="s">
        <v>538</v>
      </c>
      <c r="C177" s="800" t="s">
        <v>539</v>
      </c>
      <c r="D177" s="133" t="s">
        <v>540</v>
      </c>
      <c r="F177" s="800" t="s">
        <v>541</v>
      </c>
      <c r="G177" s="145" t="s">
        <v>542</v>
      </c>
      <c r="H177" s="801" t="s">
        <v>543</v>
      </c>
    </row>
    <row r="178" spans="1:8" s="147" customFormat="1" ht="18.75" customHeight="1" x14ac:dyDescent="0.2">
      <c r="A178" s="898"/>
      <c r="B178" s="799" t="s">
        <v>544</v>
      </c>
      <c r="C178" s="800" t="s">
        <v>545</v>
      </c>
      <c r="D178" s="133" t="s">
        <v>546</v>
      </c>
      <c r="E178" s="148" t="s">
        <v>547</v>
      </c>
      <c r="F178" s="804" t="s">
        <v>548</v>
      </c>
      <c r="G178" s="145" t="s">
        <v>549</v>
      </c>
      <c r="H178" s="801" t="s">
        <v>550</v>
      </c>
    </row>
    <row r="179" spans="1:8" s="147" customFormat="1" ht="18.75" customHeight="1" x14ac:dyDescent="0.2">
      <c r="A179" s="898"/>
      <c r="B179" s="802" t="s">
        <v>551</v>
      </c>
      <c r="C179" s="803" t="s">
        <v>552</v>
      </c>
      <c r="D179" s="133" t="s">
        <v>553</v>
      </c>
      <c r="E179" s="148" t="s">
        <v>554</v>
      </c>
      <c r="F179" s="804" t="s">
        <v>555</v>
      </c>
      <c r="G179" s="603" t="s">
        <v>556</v>
      </c>
      <c r="H179" s="805" t="s">
        <v>557</v>
      </c>
    </row>
    <row r="180" spans="1:8" s="147" customFormat="1" ht="18.75" customHeight="1" x14ac:dyDescent="0.2">
      <c r="A180" s="898"/>
      <c r="B180" s="802" t="s">
        <v>558</v>
      </c>
      <c r="C180" s="803" t="s">
        <v>559</v>
      </c>
      <c r="D180" s="133" t="s">
        <v>560</v>
      </c>
      <c r="E180" s="148" t="s">
        <v>561</v>
      </c>
      <c r="F180" s="804" t="s">
        <v>562</v>
      </c>
      <c r="G180" s="603" t="s">
        <v>563</v>
      </c>
      <c r="H180" s="805" t="s">
        <v>564</v>
      </c>
    </row>
    <row r="181" spans="1:8" s="147" customFormat="1" ht="18.75" customHeight="1" x14ac:dyDescent="0.2">
      <c r="A181" s="898"/>
      <c r="B181" s="802" t="s">
        <v>565</v>
      </c>
      <c r="C181" s="803" t="s">
        <v>566</v>
      </c>
      <c r="D181" s="133" t="s">
        <v>567</v>
      </c>
      <c r="E181" s="148" t="s">
        <v>568</v>
      </c>
      <c r="F181" s="804" t="s">
        <v>569</v>
      </c>
      <c r="G181" s="603" t="s">
        <v>570</v>
      </c>
      <c r="H181" s="805" t="s">
        <v>571</v>
      </c>
    </row>
    <row r="182" spans="1:8" s="147" customFormat="1" ht="18.75" customHeight="1" x14ac:dyDescent="0.2">
      <c r="B182" s="802" t="s">
        <v>572</v>
      </c>
      <c r="C182" s="803" t="s">
        <v>573</v>
      </c>
      <c r="D182" s="133" t="s">
        <v>574</v>
      </c>
      <c r="E182" s="148" t="s">
        <v>575</v>
      </c>
      <c r="F182" s="804" t="s">
        <v>576</v>
      </c>
      <c r="G182" s="603" t="s">
        <v>577</v>
      </c>
      <c r="H182" s="805" t="s">
        <v>578</v>
      </c>
    </row>
    <row r="183" spans="1:8" s="147" customFormat="1" ht="18.75" customHeight="1" x14ac:dyDescent="0.2">
      <c r="B183" s="802" t="s">
        <v>579</v>
      </c>
      <c r="C183" s="803" t="s">
        <v>580</v>
      </c>
      <c r="D183" s="133" t="s">
        <v>581</v>
      </c>
      <c r="E183" s="148" t="s">
        <v>582</v>
      </c>
      <c r="F183" s="758" t="s">
        <v>583</v>
      </c>
      <c r="G183" s="603" t="s">
        <v>584</v>
      </c>
      <c r="H183" s="806" t="s">
        <v>585</v>
      </c>
    </row>
    <row r="184" spans="1:8" s="147" customFormat="1" ht="18.75" customHeight="1" x14ac:dyDescent="0.2">
      <c r="B184" s="802" t="s">
        <v>586</v>
      </c>
      <c r="C184" s="803" t="s">
        <v>587</v>
      </c>
      <c r="D184" s="133"/>
      <c r="E184" s="145"/>
      <c r="F184" s="603"/>
      <c r="H184" s="807"/>
    </row>
    <row r="185" spans="1:8" ht="15" thickBot="1" x14ac:dyDescent="0.25">
      <c r="B185" s="808"/>
      <c r="C185" s="809"/>
      <c r="D185" s="809"/>
      <c r="E185" s="810"/>
      <c r="F185" s="810"/>
      <c r="G185" s="810"/>
      <c r="H185" s="811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3">
    <mergeCell ref="B2:F2"/>
    <mergeCell ref="B4:F4"/>
    <mergeCell ref="D7:D8"/>
  </mergeCells>
  <phoneticPr fontId="81" type="noConversion"/>
  <hyperlinks>
    <hyperlink ref="H2" location="HOME!Print_Area" display="HOME" xr:uid="{688B0D67-F152-4C42-94A0-A89FF442CE7C}"/>
    <hyperlink ref="H177" r:id="rId8" xr:uid="{B5CDCF74-0109-49CC-A9B4-6B67F83131CC}"/>
    <hyperlink ref="C177" r:id="rId9" xr:uid="{7318B5CC-7054-4634-8271-D0C416D8E7BB}"/>
    <hyperlink ref="H182" r:id="rId10" xr:uid="{FEFC3669-2738-444B-B5A2-2EBBB3790840}"/>
    <hyperlink ref="H181" r:id="rId11" xr:uid="{93101E93-7934-4C29-A6A9-E34645924AE6}"/>
    <hyperlink ref="C181" r:id="rId12" xr:uid="{76F600DA-CBE6-4917-A7ED-199CA325100F}"/>
    <hyperlink ref="C182" r:id="rId13" xr:uid="{DE21A878-C695-4CF0-ABBD-531B7C3010C2}"/>
    <hyperlink ref="C179" r:id="rId14" xr:uid="{F4E018A9-F070-453F-9B18-D2FB1D5ADEB4}"/>
    <hyperlink ref="C178" r:id="rId15" xr:uid="{738ADD15-CB63-4EBC-8981-14E70E1FABB1}"/>
    <hyperlink ref="C184" r:id="rId16" xr:uid="{CB66164A-89F4-4E2D-9586-C56DB6369325}"/>
    <hyperlink ref="H180" r:id="rId17" xr:uid="{2D5E2FF7-2267-4A98-B27E-25300B74D4A8}"/>
    <hyperlink ref="H183" r:id="rId18" xr:uid="{B460E641-576C-4E8E-8446-BE1F25B5C914}"/>
    <hyperlink ref="C180" r:id="rId19" xr:uid="{19541A9A-4499-4C5B-80B4-939351B93492}"/>
    <hyperlink ref="F177" r:id="rId20" xr:uid="{67951A78-1294-4EF5-A5A8-B64EC9B55076}"/>
    <hyperlink ref="F182" r:id="rId21" xr:uid="{0D45042A-2FEA-4EC1-A48A-82E6A12E44CA}"/>
    <hyperlink ref="F178" r:id="rId22" xr:uid="{F4BC4373-B96E-4571-A174-C32B3AC6B047}"/>
    <hyperlink ref="F179" r:id="rId23" xr:uid="{B17DA251-56F3-4524-A666-65F7D82B3BBA}"/>
    <hyperlink ref="F180" r:id="rId24" xr:uid="{E1B09F2E-7037-4AD5-9A43-A10CAEA229D2}"/>
    <hyperlink ref="F181" r:id="rId25" xr:uid="{20AB986C-804D-4456-BFC8-BC4D15B236B3}"/>
    <hyperlink ref="H178" r:id="rId26" xr:uid="{00168C36-F6F7-4E84-B90E-3EA5DE573FB5}"/>
    <hyperlink ref="H179" r:id="rId27" xr:uid="{BE1D24FA-F859-4B18-8DFD-1F44B3D63000}"/>
    <hyperlink ref="F183" r:id="rId28" xr:uid="{57B3EA86-58F6-428A-A4C7-60A19528583E}"/>
  </hyperlinks>
  <pageMargins left="0.7" right="0.7" top="0.75" bottom="0.75" header="0.3" footer="0.3"/>
  <pageSetup paperSize="9" scale="59" orientation="landscape" r:id="rId29"/>
  <headerFooter>
    <oddFooter>&amp;L_x000D_&amp;1#&amp;"Calibri"&amp;10&amp;K000000 Sensitivity: Public</oddFooter>
  </headerFooter>
  <ignoredErrors>
    <ignoredError sqref="E152:F152" evalErro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 x14ac:dyDescent="0.2"/>
  <cols>
    <col min="1" max="1" width="17" style="344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 x14ac:dyDescent="0.25">
      <c r="A2" s="343"/>
      <c r="B2" s="1172" t="s">
        <v>116</v>
      </c>
      <c r="C2" s="1172"/>
      <c r="D2" s="1172"/>
      <c r="E2" s="1172"/>
      <c r="F2" s="1172"/>
      <c r="G2" s="1172"/>
      <c r="I2" s="1036" t="s">
        <v>377</v>
      </c>
    </row>
    <row r="3" spans="1:9" ht="17.25" customHeight="1" thickBot="1" x14ac:dyDescent="0.25">
      <c r="B3" s="165"/>
    </row>
    <row r="4" spans="1:9" ht="30" customHeight="1" thickBot="1" x14ac:dyDescent="0.25">
      <c r="B4" s="1173" t="s">
        <v>2947</v>
      </c>
      <c r="C4" s="1174"/>
      <c r="D4" s="1174"/>
      <c r="E4" s="1174"/>
      <c r="F4" s="1174"/>
      <c r="G4" s="1175"/>
    </row>
    <row r="5" spans="1:9" ht="17.25" customHeight="1" x14ac:dyDescent="0.2">
      <c r="B5" s="354"/>
      <c r="C5" s="148"/>
      <c r="D5" s="148"/>
      <c r="E5" s="148"/>
      <c r="F5" s="148"/>
      <c r="G5" s="148"/>
    </row>
    <row r="6" spans="1:9" ht="56.25" customHeight="1" x14ac:dyDescent="0.2">
      <c r="A6" s="345"/>
      <c r="C6" s="633"/>
      <c r="D6" s="1240" t="s">
        <v>378</v>
      </c>
      <c r="E6" s="1020" t="s">
        <v>2948</v>
      </c>
      <c r="F6" s="1020" t="s">
        <v>2949</v>
      </c>
      <c r="G6" s="1020" t="s">
        <v>359</v>
      </c>
      <c r="H6" s="861"/>
      <c r="I6" s="917" t="s">
        <v>2950</v>
      </c>
    </row>
    <row r="7" spans="1:9" ht="17.25" customHeight="1" x14ac:dyDescent="0.2">
      <c r="A7" s="345"/>
      <c r="B7" s="1023" t="s">
        <v>380</v>
      </c>
      <c r="C7" s="1023" t="s">
        <v>381</v>
      </c>
      <c r="D7" s="1240"/>
      <c r="E7" s="1019" t="s">
        <v>160</v>
      </c>
      <c r="F7" s="1019" t="s">
        <v>350</v>
      </c>
      <c r="G7" s="1019" t="s">
        <v>2951</v>
      </c>
      <c r="H7" s="1092"/>
      <c r="I7" s="1136" t="s">
        <v>382</v>
      </c>
    </row>
    <row r="8" spans="1:9" ht="17.25" hidden="1" customHeight="1" x14ac:dyDescent="0.2">
      <c r="B8" s="1093" t="s">
        <v>2952</v>
      </c>
      <c r="C8" s="1093" t="s">
        <v>2953</v>
      </c>
      <c r="D8" s="777">
        <v>44470</v>
      </c>
      <c r="E8" s="777">
        <f>D8+7</f>
        <v>44477</v>
      </c>
      <c r="F8" s="777">
        <f>D8+9</f>
        <v>44479</v>
      </c>
      <c r="G8" s="777">
        <f>D8+13</f>
        <v>44483</v>
      </c>
      <c r="H8" s="783"/>
      <c r="I8" s="813"/>
    </row>
    <row r="9" spans="1:9" ht="17.25" hidden="1" customHeight="1" x14ac:dyDescent="0.2">
      <c r="B9" s="1093" t="s">
        <v>2954</v>
      </c>
      <c r="C9" s="1093" t="s">
        <v>2955</v>
      </c>
      <c r="D9" s="777">
        <v>44479</v>
      </c>
      <c r="E9" s="777">
        <f t="shared" ref="E9:E20" si="0">D9+7</f>
        <v>44486</v>
      </c>
      <c r="F9" s="777">
        <f t="shared" ref="F9:F20" si="1">D9+9</f>
        <v>44488</v>
      </c>
      <c r="G9" s="777">
        <f t="shared" ref="G9:G20" si="2">D9+13</f>
        <v>44492</v>
      </c>
      <c r="H9" s="783"/>
      <c r="I9" s="813"/>
    </row>
    <row r="10" spans="1:9" ht="17.25" hidden="1" customHeight="1" x14ac:dyDescent="0.2">
      <c r="B10" s="634" t="s">
        <v>2956</v>
      </c>
      <c r="C10" s="634" t="s">
        <v>2957</v>
      </c>
      <c r="D10" s="777">
        <v>44488</v>
      </c>
      <c r="E10" s="777">
        <f t="shared" si="0"/>
        <v>44495</v>
      </c>
      <c r="F10" s="777">
        <f t="shared" si="1"/>
        <v>44497</v>
      </c>
      <c r="G10" s="777">
        <f t="shared" si="2"/>
        <v>44501</v>
      </c>
      <c r="H10" s="783"/>
      <c r="I10" s="813"/>
    </row>
    <row r="11" spans="1:9" ht="17.25" hidden="1" customHeight="1" x14ac:dyDescent="0.2">
      <c r="B11" s="1094" t="s">
        <v>388</v>
      </c>
      <c r="C11" s="1093" t="s">
        <v>2958</v>
      </c>
      <c r="D11" s="1095">
        <f t="shared" ref="D11:D12" si="3">D10+7</f>
        <v>44495</v>
      </c>
      <c r="E11" s="1096">
        <f t="shared" si="0"/>
        <v>44502</v>
      </c>
      <c r="F11" s="1096">
        <f t="shared" si="1"/>
        <v>44504</v>
      </c>
      <c r="G11" s="1096">
        <f t="shared" si="2"/>
        <v>44508</v>
      </c>
      <c r="H11" s="783"/>
      <c r="I11" s="1097"/>
    </row>
    <row r="12" spans="1:9" ht="17.25" hidden="1" customHeight="1" x14ac:dyDescent="0.2">
      <c r="B12" s="1094" t="s">
        <v>388</v>
      </c>
      <c r="C12" s="1093" t="s">
        <v>2959</v>
      </c>
      <c r="D12" s="1095">
        <f t="shared" si="3"/>
        <v>44502</v>
      </c>
      <c r="E12" s="1096">
        <f t="shared" si="0"/>
        <v>44509</v>
      </c>
      <c r="F12" s="1096">
        <f t="shared" si="1"/>
        <v>44511</v>
      </c>
      <c r="G12" s="1096">
        <f t="shared" si="2"/>
        <v>44515</v>
      </c>
      <c r="H12" s="783"/>
      <c r="I12" s="1097"/>
    </row>
    <row r="13" spans="1:9" ht="17.25" hidden="1" customHeight="1" x14ac:dyDescent="0.2">
      <c r="B13" s="1093" t="s">
        <v>2960</v>
      </c>
      <c r="C13" s="1093" t="s">
        <v>2961</v>
      </c>
      <c r="D13" s="777">
        <v>44502</v>
      </c>
      <c r="E13" s="777">
        <f t="shared" si="0"/>
        <v>44509</v>
      </c>
      <c r="F13" s="777">
        <f t="shared" si="1"/>
        <v>44511</v>
      </c>
      <c r="G13" s="777">
        <f t="shared" si="2"/>
        <v>44515</v>
      </c>
      <c r="H13" s="783"/>
      <c r="I13" s="761"/>
    </row>
    <row r="14" spans="1:9" ht="17.25" hidden="1" customHeight="1" x14ac:dyDescent="0.2">
      <c r="B14" s="1093" t="s">
        <v>2962</v>
      </c>
      <c r="C14" s="1093" t="s">
        <v>2963</v>
      </c>
      <c r="D14" s="777">
        <v>44515</v>
      </c>
      <c r="E14" s="777">
        <f t="shared" si="0"/>
        <v>44522</v>
      </c>
      <c r="F14" s="777">
        <f t="shared" si="1"/>
        <v>44524</v>
      </c>
      <c r="G14" s="777">
        <f t="shared" si="2"/>
        <v>44528</v>
      </c>
      <c r="H14" s="783"/>
      <c r="I14" s="761"/>
    </row>
    <row r="15" spans="1:9" ht="17.25" hidden="1" customHeight="1" x14ac:dyDescent="0.2">
      <c r="B15" s="1093" t="s">
        <v>2964</v>
      </c>
      <c r="C15" s="1093" t="s">
        <v>2965</v>
      </c>
      <c r="D15" s="777">
        <v>44526</v>
      </c>
      <c r="E15" s="777">
        <f t="shared" si="0"/>
        <v>44533</v>
      </c>
      <c r="F15" s="777">
        <f t="shared" si="1"/>
        <v>44535</v>
      </c>
      <c r="G15" s="777">
        <f t="shared" si="2"/>
        <v>44539</v>
      </c>
      <c r="H15" s="783"/>
      <c r="I15" s="761"/>
    </row>
    <row r="16" spans="1:9" ht="17.25" hidden="1" customHeight="1" x14ac:dyDescent="0.2">
      <c r="B16" s="1093" t="s">
        <v>2966</v>
      </c>
      <c r="C16" s="1093" t="s">
        <v>2967</v>
      </c>
      <c r="D16" s="777">
        <v>44536</v>
      </c>
      <c r="E16" s="777">
        <f t="shared" si="0"/>
        <v>44543</v>
      </c>
      <c r="F16" s="777">
        <f t="shared" si="1"/>
        <v>44545</v>
      </c>
      <c r="G16" s="777">
        <f t="shared" si="2"/>
        <v>44549</v>
      </c>
      <c r="H16" s="783"/>
      <c r="I16" s="761"/>
    </row>
    <row r="17" spans="2:7" ht="17.25" hidden="1" customHeight="1" x14ac:dyDescent="0.2">
      <c r="B17" s="1093" t="s">
        <v>2968</v>
      </c>
      <c r="C17" s="1093" t="s">
        <v>2969</v>
      </c>
      <c r="D17" s="777">
        <v>44546</v>
      </c>
      <c r="E17" s="777">
        <f t="shared" si="0"/>
        <v>44553</v>
      </c>
      <c r="F17" s="777">
        <f t="shared" si="1"/>
        <v>44555</v>
      </c>
      <c r="G17" s="777">
        <f t="shared" si="2"/>
        <v>44559</v>
      </c>
    </row>
    <row r="18" spans="2:7" ht="17.25" hidden="1" customHeight="1" x14ac:dyDescent="0.2">
      <c r="B18" s="1093" t="s">
        <v>2970</v>
      </c>
      <c r="C18" s="1093" t="s">
        <v>2971</v>
      </c>
      <c r="D18" s="777">
        <v>44552</v>
      </c>
      <c r="E18" s="777">
        <f t="shared" si="0"/>
        <v>44559</v>
      </c>
      <c r="F18" s="777">
        <f t="shared" si="1"/>
        <v>44561</v>
      </c>
      <c r="G18" s="777">
        <f t="shared" si="2"/>
        <v>44565</v>
      </c>
    </row>
    <row r="19" spans="2:7" ht="17.25" hidden="1" customHeight="1" x14ac:dyDescent="0.2">
      <c r="B19" s="1093" t="s">
        <v>2972</v>
      </c>
      <c r="C19" s="1093" t="s">
        <v>2973</v>
      </c>
      <c r="D19" s="777">
        <v>44567</v>
      </c>
      <c r="E19" s="777">
        <f t="shared" si="0"/>
        <v>44574</v>
      </c>
      <c r="F19" s="777">
        <f t="shared" si="1"/>
        <v>44576</v>
      </c>
      <c r="G19" s="777">
        <f t="shared" si="2"/>
        <v>44580</v>
      </c>
    </row>
    <row r="20" spans="2:7" ht="17.25" hidden="1" customHeight="1" x14ac:dyDescent="0.2">
      <c r="B20" s="1093" t="s">
        <v>2952</v>
      </c>
      <c r="C20" s="1093" t="s">
        <v>2974</v>
      </c>
      <c r="D20" s="777">
        <v>44575</v>
      </c>
      <c r="E20" s="777">
        <f t="shared" si="0"/>
        <v>44582</v>
      </c>
      <c r="F20" s="777">
        <f t="shared" si="1"/>
        <v>44584</v>
      </c>
      <c r="G20" s="777">
        <f t="shared" si="2"/>
        <v>44588</v>
      </c>
    </row>
    <row r="21" spans="2:7" ht="17.25" hidden="1" customHeight="1" x14ac:dyDescent="0.2">
      <c r="B21" s="1094" t="s">
        <v>388</v>
      </c>
      <c r="C21" s="1093" t="s">
        <v>2975</v>
      </c>
      <c r="D21" s="1096">
        <v>44558</v>
      </c>
      <c r="E21" s="1096">
        <f t="shared" ref="E21:E24" si="4">D21+7</f>
        <v>44565</v>
      </c>
      <c r="F21" s="1096">
        <f t="shared" ref="F21:F24" si="5">D21+9</f>
        <v>44567</v>
      </c>
      <c r="G21" s="1096">
        <f t="shared" ref="G21:G24" si="6">D21+13</f>
        <v>44571</v>
      </c>
    </row>
    <row r="22" spans="2:7" ht="17.25" hidden="1" customHeight="1" x14ac:dyDescent="0.2">
      <c r="B22" s="1093" t="s">
        <v>2954</v>
      </c>
      <c r="C22" s="1093" t="s">
        <v>2976</v>
      </c>
      <c r="D22" s="777">
        <v>44581</v>
      </c>
      <c r="E22" s="777">
        <f t="shared" si="4"/>
        <v>44588</v>
      </c>
      <c r="F22" s="777">
        <f t="shared" si="5"/>
        <v>44590</v>
      </c>
      <c r="G22" s="777">
        <f t="shared" si="6"/>
        <v>44594</v>
      </c>
    </row>
    <row r="23" spans="2:7" ht="17.25" hidden="1" customHeight="1" x14ac:dyDescent="0.2">
      <c r="B23" s="634" t="s">
        <v>2956</v>
      </c>
      <c r="C23" s="634" t="s">
        <v>2977</v>
      </c>
      <c r="D23" s="636">
        <v>44598</v>
      </c>
      <c r="E23" s="777">
        <f t="shared" si="4"/>
        <v>44605</v>
      </c>
      <c r="F23" s="777">
        <f t="shared" si="5"/>
        <v>44607</v>
      </c>
      <c r="G23" s="777">
        <f t="shared" si="6"/>
        <v>44611</v>
      </c>
    </row>
    <row r="24" spans="2:7" ht="17.25" hidden="1" customHeight="1" x14ac:dyDescent="0.2">
      <c r="B24" s="1093" t="s">
        <v>2960</v>
      </c>
      <c r="C24" s="1093" t="s">
        <v>2978</v>
      </c>
      <c r="D24" s="777">
        <v>44592</v>
      </c>
      <c r="E24" s="777">
        <f t="shared" si="4"/>
        <v>44599</v>
      </c>
      <c r="F24" s="777">
        <f t="shared" si="5"/>
        <v>44601</v>
      </c>
      <c r="G24" s="777">
        <f t="shared" si="6"/>
        <v>44605</v>
      </c>
    </row>
    <row r="25" spans="2:7" ht="17.25" hidden="1" customHeight="1" x14ac:dyDescent="0.2">
      <c r="B25" s="1093" t="s">
        <v>2979</v>
      </c>
      <c r="C25" s="1093" t="s">
        <v>2980</v>
      </c>
      <c r="D25" s="777">
        <v>44610</v>
      </c>
      <c r="E25" s="777">
        <f t="shared" ref="E25:E26" si="7">D25+7</f>
        <v>44617</v>
      </c>
      <c r="F25" s="777">
        <f t="shared" ref="F25:F26" si="8">D25+9</f>
        <v>44619</v>
      </c>
      <c r="G25" s="777">
        <f t="shared" ref="G25:G26" si="9">D25+13</f>
        <v>44623</v>
      </c>
    </row>
    <row r="26" spans="2:7" ht="15.6" hidden="1" customHeight="1" x14ac:dyDescent="0.2">
      <c r="B26" s="1093" t="s">
        <v>2962</v>
      </c>
      <c r="C26" s="1093" t="s">
        <v>2981</v>
      </c>
      <c r="D26" s="777">
        <v>44617</v>
      </c>
      <c r="E26" s="777">
        <f t="shared" si="7"/>
        <v>44624</v>
      </c>
      <c r="F26" s="777">
        <f t="shared" si="8"/>
        <v>44626</v>
      </c>
      <c r="G26" s="777">
        <f t="shared" si="9"/>
        <v>44630</v>
      </c>
    </row>
    <row r="27" spans="2:7" ht="15.6" hidden="1" customHeight="1" x14ac:dyDescent="0.2">
      <c r="B27" s="1093" t="s">
        <v>2964</v>
      </c>
      <c r="C27" s="1093" t="s">
        <v>2982</v>
      </c>
      <c r="D27" s="777">
        <v>44624</v>
      </c>
      <c r="E27" s="777">
        <f t="shared" ref="E27" si="10">D27+7</f>
        <v>44631</v>
      </c>
      <c r="F27" s="777">
        <f t="shared" ref="F27" si="11">D27+9</f>
        <v>44633</v>
      </c>
      <c r="G27" s="777">
        <f t="shared" ref="G27" si="12">D27+13</f>
        <v>44637</v>
      </c>
    </row>
    <row r="28" spans="2:7" ht="15.6" hidden="1" customHeight="1" x14ac:dyDescent="0.2">
      <c r="B28" s="1093" t="s">
        <v>2966</v>
      </c>
      <c r="C28" s="1093" t="s">
        <v>2983</v>
      </c>
      <c r="D28" s="777">
        <v>44640</v>
      </c>
      <c r="E28" s="1098">
        <f t="shared" ref="E28:E29" si="13">D28+7</f>
        <v>44647</v>
      </c>
      <c r="F28" s="777">
        <f t="shared" ref="F28:F29" si="14">D28+9</f>
        <v>44649</v>
      </c>
      <c r="G28" s="777">
        <f t="shared" ref="G28:G29" si="15">D28+13</f>
        <v>44653</v>
      </c>
    </row>
    <row r="29" spans="2:7" ht="15.6" hidden="1" customHeight="1" x14ac:dyDescent="0.2">
      <c r="B29" s="1093" t="s">
        <v>2968</v>
      </c>
      <c r="C29" s="1093" t="s">
        <v>2984</v>
      </c>
      <c r="D29" s="777">
        <v>44655</v>
      </c>
      <c r="E29" s="777">
        <f t="shared" si="13"/>
        <v>44662</v>
      </c>
      <c r="F29" s="777">
        <f t="shared" si="14"/>
        <v>44664</v>
      </c>
      <c r="G29" s="777">
        <f t="shared" si="15"/>
        <v>44668</v>
      </c>
    </row>
    <row r="30" spans="2:7" ht="15.6" hidden="1" customHeight="1" x14ac:dyDescent="0.2">
      <c r="B30" s="1093" t="s">
        <v>2970</v>
      </c>
      <c r="C30" s="1093" t="s">
        <v>2985</v>
      </c>
      <c r="D30" s="777">
        <v>44656</v>
      </c>
      <c r="E30" s="777">
        <f t="shared" ref="E30" si="16">D30+7</f>
        <v>44663</v>
      </c>
      <c r="F30" s="777">
        <f t="shared" ref="F30" si="17">D30+9</f>
        <v>44665</v>
      </c>
      <c r="G30" s="777">
        <f t="shared" ref="G30" si="18">D30+13</f>
        <v>44669</v>
      </c>
    </row>
    <row r="31" spans="2:7" ht="15.6" hidden="1" customHeight="1" x14ac:dyDescent="0.2">
      <c r="B31" s="1093" t="s">
        <v>2972</v>
      </c>
      <c r="C31" s="1093" t="s">
        <v>2986</v>
      </c>
      <c r="D31" s="777">
        <v>44662</v>
      </c>
      <c r="E31" s="777">
        <f t="shared" ref="E31" si="19">D31+7</f>
        <v>44669</v>
      </c>
      <c r="F31" s="777">
        <f t="shared" ref="F31" si="20">D31+9</f>
        <v>44671</v>
      </c>
      <c r="G31" s="777">
        <f t="shared" ref="G31" si="21">D31+13</f>
        <v>44675</v>
      </c>
    </row>
    <row r="32" spans="2:7" ht="15.6" hidden="1" customHeight="1" x14ac:dyDescent="0.2">
      <c r="B32" s="1093" t="s">
        <v>2952</v>
      </c>
      <c r="C32" s="1093" t="s">
        <v>2987</v>
      </c>
      <c r="D32" s="777">
        <v>44660</v>
      </c>
      <c r="E32" s="777">
        <f t="shared" ref="E32:E34" si="22">D32+7</f>
        <v>44667</v>
      </c>
      <c r="F32" s="777">
        <f t="shared" ref="F32:F34" si="23">D32+9</f>
        <v>44669</v>
      </c>
      <c r="G32" s="777">
        <f t="shared" ref="G32:G34" si="24">D32+13</f>
        <v>44673</v>
      </c>
    </row>
    <row r="33" spans="2:7" ht="15.6" hidden="1" customHeight="1" x14ac:dyDescent="0.2">
      <c r="B33" s="1093" t="s">
        <v>2954</v>
      </c>
      <c r="C33" s="1093" t="s">
        <v>2988</v>
      </c>
      <c r="D33" s="777">
        <v>44687</v>
      </c>
      <c r="E33" s="777">
        <f t="shared" si="22"/>
        <v>44694</v>
      </c>
      <c r="F33" s="777">
        <f t="shared" si="23"/>
        <v>44696</v>
      </c>
      <c r="G33" s="777">
        <f t="shared" si="24"/>
        <v>44700</v>
      </c>
    </row>
    <row r="34" spans="2:7" ht="15.6" hidden="1" customHeight="1" x14ac:dyDescent="0.2">
      <c r="B34" s="1093" t="s">
        <v>2960</v>
      </c>
      <c r="C34" s="1093" t="s">
        <v>2989</v>
      </c>
      <c r="D34" s="777">
        <v>44690</v>
      </c>
      <c r="E34" s="777">
        <f t="shared" si="22"/>
        <v>44697</v>
      </c>
      <c r="F34" s="777">
        <f t="shared" si="23"/>
        <v>44699</v>
      </c>
      <c r="G34" s="777">
        <f t="shared" si="24"/>
        <v>44703</v>
      </c>
    </row>
    <row r="35" spans="2:7" ht="15.6" hidden="1" customHeight="1" x14ac:dyDescent="0.2">
      <c r="B35" s="1093" t="s">
        <v>2979</v>
      </c>
      <c r="C35" s="1093" t="s">
        <v>2990</v>
      </c>
      <c r="D35" s="777">
        <v>44702</v>
      </c>
      <c r="E35" s="777">
        <f t="shared" ref="E35" si="25">D35+7</f>
        <v>44709</v>
      </c>
      <c r="F35" s="777">
        <f t="shared" ref="F35" si="26">D35+9</f>
        <v>44711</v>
      </c>
      <c r="G35" s="777">
        <f t="shared" ref="G35" si="27">D35+13</f>
        <v>44715</v>
      </c>
    </row>
    <row r="36" spans="2:7" ht="15.6" hidden="1" customHeight="1" x14ac:dyDescent="0.2">
      <c r="B36" s="1094" t="s">
        <v>388</v>
      </c>
      <c r="C36" s="1094" t="s">
        <v>2991</v>
      </c>
      <c r="D36" s="779"/>
      <c r="E36" s="779"/>
      <c r="F36" s="779"/>
      <c r="G36" s="779"/>
    </row>
    <row r="37" spans="2:7" ht="15.6" hidden="1" customHeight="1" x14ac:dyDescent="0.2">
      <c r="B37" s="1093" t="s">
        <v>2962</v>
      </c>
      <c r="C37" s="1093" t="s">
        <v>2992</v>
      </c>
      <c r="D37" s="777">
        <v>44702</v>
      </c>
      <c r="E37" s="777">
        <f t="shared" ref="E37" si="28">D37+7</f>
        <v>44709</v>
      </c>
      <c r="F37" s="777">
        <f t="shared" ref="F37" si="29">D37+9</f>
        <v>44711</v>
      </c>
      <c r="G37" s="777">
        <f t="shared" ref="G37" si="30">D37+13</f>
        <v>44715</v>
      </c>
    </row>
    <row r="38" spans="2:7" ht="15.6" hidden="1" customHeight="1" x14ac:dyDescent="0.2">
      <c r="B38" s="1093" t="s">
        <v>2964</v>
      </c>
      <c r="C38" s="1093" t="s">
        <v>2993</v>
      </c>
      <c r="D38" s="777">
        <v>44719</v>
      </c>
      <c r="E38" s="777">
        <f t="shared" ref="E38:E39" si="31">D38+7</f>
        <v>44726</v>
      </c>
      <c r="F38" s="777">
        <f t="shared" ref="F38:F39" si="32">D38+9</f>
        <v>44728</v>
      </c>
      <c r="G38" s="777">
        <f t="shared" ref="G38:G39" si="33">D38+13</f>
        <v>44732</v>
      </c>
    </row>
    <row r="39" spans="2:7" ht="15.6" hidden="1" customHeight="1" x14ac:dyDescent="0.2">
      <c r="B39" s="1093" t="s">
        <v>2994</v>
      </c>
      <c r="C39" s="1093" t="s">
        <v>2995</v>
      </c>
      <c r="D39" s="777">
        <v>44710</v>
      </c>
      <c r="E39" s="777">
        <f t="shared" si="31"/>
        <v>44717</v>
      </c>
      <c r="F39" s="777">
        <f t="shared" si="32"/>
        <v>44719</v>
      </c>
      <c r="G39" s="777">
        <f t="shared" si="33"/>
        <v>44723</v>
      </c>
    </row>
    <row r="40" spans="2:7" ht="15.6" hidden="1" customHeight="1" x14ac:dyDescent="0.2">
      <c r="B40" s="1093" t="s">
        <v>2968</v>
      </c>
      <c r="C40" s="1093" t="s">
        <v>2996</v>
      </c>
      <c r="D40" s="777">
        <v>44722</v>
      </c>
      <c r="E40" s="777">
        <f t="shared" ref="E40" si="34">D40+7</f>
        <v>44729</v>
      </c>
      <c r="F40" s="777">
        <f t="shared" ref="F40" si="35">D40+9</f>
        <v>44731</v>
      </c>
      <c r="G40" s="777">
        <f t="shared" ref="G40" si="36">D40+13</f>
        <v>44735</v>
      </c>
    </row>
    <row r="41" spans="2:7" ht="15.6" hidden="1" customHeight="1" x14ac:dyDescent="0.2">
      <c r="B41" s="1094" t="s">
        <v>388</v>
      </c>
      <c r="C41" s="1094" t="s">
        <v>2997</v>
      </c>
      <c r="D41" s="779">
        <v>44722</v>
      </c>
      <c r="E41" s="779">
        <f t="shared" ref="E41:E42" si="37">D41+7</f>
        <v>44729</v>
      </c>
      <c r="F41" s="779">
        <f t="shared" ref="F41:F42" si="38">D41+9</f>
        <v>44731</v>
      </c>
      <c r="G41" s="779">
        <f t="shared" ref="G41:G42" si="39">D41+13</f>
        <v>44735</v>
      </c>
    </row>
    <row r="42" spans="2:7" ht="15.6" hidden="1" customHeight="1" x14ac:dyDescent="0.2">
      <c r="B42" s="1093" t="s">
        <v>2972</v>
      </c>
      <c r="C42" s="1093" t="s">
        <v>2998</v>
      </c>
      <c r="D42" s="777">
        <v>44747</v>
      </c>
      <c r="E42" s="777">
        <f t="shared" si="37"/>
        <v>44754</v>
      </c>
      <c r="F42" s="777">
        <f t="shared" si="38"/>
        <v>44756</v>
      </c>
      <c r="G42" s="777">
        <f t="shared" si="39"/>
        <v>44760</v>
      </c>
    </row>
    <row r="43" spans="2:7" ht="15.6" hidden="1" customHeight="1" x14ac:dyDescent="0.2">
      <c r="B43" s="1093" t="s">
        <v>2964</v>
      </c>
      <c r="C43" s="1093" t="s">
        <v>2999</v>
      </c>
      <c r="D43" s="777">
        <v>44794</v>
      </c>
      <c r="E43" s="777">
        <f t="shared" ref="E43" si="40">D43+7</f>
        <v>44801</v>
      </c>
      <c r="F43" s="777">
        <f t="shared" ref="F43" si="41">D43+9</f>
        <v>44803</v>
      </c>
      <c r="G43" s="777">
        <f t="shared" ref="G43" si="42">D43+13</f>
        <v>44807</v>
      </c>
    </row>
    <row r="44" spans="2:7" ht="15.6" hidden="1" customHeight="1" x14ac:dyDescent="0.2">
      <c r="B44" s="1093" t="s">
        <v>2968</v>
      </c>
      <c r="C44" s="1093" t="s">
        <v>3000</v>
      </c>
      <c r="D44" s="777">
        <f t="shared" ref="D44:D54" si="43">D43+7</f>
        <v>44801</v>
      </c>
      <c r="E44" s="777">
        <f t="shared" ref="E44" si="44">D44+7</f>
        <v>44808</v>
      </c>
      <c r="F44" s="777">
        <f t="shared" ref="F44" si="45">D44+9</f>
        <v>44810</v>
      </c>
      <c r="G44" s="777">
        <f t="shared" ref="G44" si="46">D44+13</f>
        <v>44814</v>
      </c>
    </row>
    <row r="45" spans="2:7" ht="15.6" hidden="1" customHeight="1" x14ac:dyDescent="0.2">
      <c r="B45" s="634" t="s">
        <v>3001</v>
      </c>
      <c r="C45" s="1093" t="s">
        <v>3002</v>
      </c>
      <c r="D45" s="1095">
        <f t="shared" si="43"/>
        <v>44808</v>
      </c>
      <c r="E45" s="1095">
        <f t="shared" ref="E45" si="47">D45+7</f>
        <v>44815</v>
      </c>
      <c r="F45" s="1095">
        <f t="shared" ref="F45" si="48">D45+9</f>
        <v>44817</v>
      </c>
      <c r="G45" s="1095">
        <f t="shared" ref="G45" si="49">D45+13</f>
        <v>44821</v>
      </c>
    </row>
    <row r="46" spans="2:7" ht="15.6" hidden="1" customHeight="1" x14ac:dyDescent="0.2">
      <c r="B46" s="1093" t="s">
        <v>3003</v>
      </c>
      <c r="C46" s="1093" t="s">
        <v>3004</v>
      </c>
      <c r="D46" s="777">
        <f t="shared" si="43"/>
        <v>44815</v>
      </c>
      <c r="E46" s="777">
        <f t="shared" ref="E46" si="50">D46+7</f>
        <v>44822</v>
      </c>
      <c r="F46" s="777">
        <f t="shared" ref="F46" si="51">D46+9</f>
        <v>44824</v>
      </c>
      <c r="G46" s="777">
        <f t="shared" ref="G46" si="52">D46+13</f>
        <v>44828</v>
      </c>
    </row>
    <row r="47" spans="2:7" ht="17.25" hidden="1" customHeight="1" x14ac:dyDescent="0.2">
      <c r="B47" s="634" t="s">
        <v>3005</v>
      </c>
      <c r="C47" s="1093" t="s">
        <v>3006</v>
      </c>
      <c r="D47" s="779">
        <f t="shared" si="43"/>
        <v>44822</v>
      </c>
      <c r="E47" s="779">
        <f t="shared" ref="E47" si="53">D47+7</f>
        <v>44829</v>
      </c>
      <c r="F47" s="779">
        <f t="shared" ref="F47" si="54">D47+9</f>
        <v>44831</v>
      </c>
      <c r="G47" s="779">
        <f t="shared" ref="G47" si="55">D47+13</f>
        <v>44835</v>
      </c>
    </row>
    <row r="48" spans="2:7" ht="15.6" hidden="1" customHeight="1" x14ac:dyDescent="0.2">
      <c r="B48" s="1093" t="s">
        <v>3007</v>
      </c>
      <c r="C48" s="1093" t="s">
        <v>3008</v>
      </c>
      <c r="D48" s="777">
        <f t="shared" si="43"/>
        <v>44829</v>
      </c>
      <c r="E48" s="777">
        <f t="shared" ref="E48" si="56">D48+7</f>
        <v>44836</v>
      </c>
      <c r="F48" s="777">
        <f t="shared" ref="F48" si="57">D48+9</f>
        <v>44838</v>
      </c>
      <c r="G48" s="777">
        <f t="shared" ref="G48" si="58">D48+13</f>
        <v>44842</v>
      </c>
    </row>
    <row r="49" spans="2:7" ht="15.6" hidden="1" customHeight="1" x14ac:dyDescent="0.2">
      <c r="B49" s="1093" t="s">
        <v>2972</v>
      </c>
      <c r="C49" s="1093" t="s">
        <v>3009</v>
      </c>
      <c r="D49" s="777">
        <f t="shared" si="43"/>
        <v>44836</v>
      </c>
      <c r="E49" s="777">
        <f t="shared" ref="E49" si="59">D49+7</f>
        <v>44843</v>
      </c>
      <c r="F49" s="777">
        <f t="shared" ref="F49" si="60">D49+9</f>
        <v>44845</v>
      </c>
      <c r="G49" s="777">
        <f t="shared" ref="G49" si="61">D49+13</f>
        <v>44849</v>
      </c>
    </row>
    <row r="50" spans="2:7" ht="15.6" hidden="1" customHeight="1" x14ac:dyDescent="0.2">
      <c r="B50" s="634" t="s">
        <v>3010</v>
      </c>
      <c r="C50" s="1093" t="s">
        <v>3011</v>
      </c>
      <c r="D50" s="779">
        <f t="shared" si="43"/>
        <v>44843</v>
      </c>
      <c r="E50" s="779">
        <f t="shared" ref="E50" si="62">D50+7</f>
        <v>44850</v>
      </c>
      <c r="F50" s="779">
        <f t="shared" ref="F50" si="63">D50+9</f>
        <v>44852</v>
      </c>
      <c r="G50" s="779">
        <f t="shared" ref="G50" si="64">D50+13</f>
        <v>44856</v>
      </c>
    </row>
    <row r="51" spans="2:7" ht="15.6" hidden="1" customHeight="1" x14ac:dyDescent="0.2">
      <c r="B51" s="1093" t="s">
        <v>2952</v>
      </c>
      <c r="C51" s="1093" t="s">
        <v>3012</v>
      </c>
      <c r="D51" s="777">
        <f t="shared" si="43"/>
        <v>44850</v>
      </c>
      <c r="E51" s="777">
        <f t="shared" ref="E51" si="65">D51+7</f>
        <v>44857</v>
      </c>
      <c r="F51" s="777">
        <f t="shared" ref="F51" si="66">D51+9</f>
        <v>44859</v>
      </c>
      <c r="G51" s="777">
        <f t="shared" ref="G51" si="67">D51+13</f>
        <v>44863</v>
      </c>
    </row>
    <row r="52" spans="2:7" ht="15.6" hidden="1" customHeight="1" x14ac:dyDescent="0.2">
      <c r="B52" s="1093" t="s">
        <v>3013</v>
      </c>
      <c r="C52" s="1093" t="s">
        <v>3014</v>
      </c>
      <c r="D52" s="777">
        <f t="shared" si="43"/>
        <v>44857</v>
      </c>
      <c r="E52" s="777">
        <f t="shared" ref="E52" si="68">D52+7</f>
        <v>44864</v>
      </c>
      <c r="F52" s="777">
        <f t="shared" ref="F52" si="69">D52+9</f>
        <v>44866</v>
      </c>
      <c r="G52" s="777">
        <f t="shared" ref="G52" si="70">D52+13</f>
        <v>44870</v>
      </c>
    </row>
    <row r="53" spans="2:7" ht="15.6" hidden="1" customHeight="1" x14ac:dyDescent="0.2">
      <c r="B53" s="1093" t="s">
        <v>3015</v>
      </c>
      <c r="C53" s="1093" t="s">
        <v>3016</v>
      </c>
      <c r="D53" s="777">
        <f t="shared" si="43"/>
        <v>44864</v>
      </c>
      <c r="E53" s="777">
        <f t="shared" ref="E53" si="71">D53+7</f>
        <v>44871</v>
      </c>
      <c r="F53" s="777">
        <f t="shared" ref="F53" si="72">D53+9</f>
        <v>44873</v>
      </c>
      <c r="G53" s="777">
        <f t="shared" ref="G53" si="73">D53+13</f>
        <v>44877</v>
      </c>
    </row>
    <row r="54" spans="2:7" ht="15.6" hidden="1" customHeight="1" x14ac:dyDescent="0.2">
      <c r="B54" s="1093" t="s">
        <v>2994</v>
      </c>
      <c r="C54" s="1093" t="s">
        <v>3017</v>
      </c>
      <c r="D54" s="777">
        <f t="shared" si="43"/>
        <v>44871</v>
      </c>
      <c r="E54" s="777">
        <f t="shared" ref="E54" si="74">D54+7</f>
        <v>44878</v>
      </c>
      <c r="F54" s="777">
        <f t="shared" ref="F54" si="75">D54+9</f>
        <v>44880</v>
      </c>
      <c r="G54" s="777">
        <f t="shared" ref="G54" si="76">D54+13</f>
        <v>44884</v>
      </c>
    </row>
    <row r="55" spans="2:7" ht="15.6" hidden="1" customHeight="1" x14ac:dyDescent="0.2">
      <c r="B55" s="1093" t="s">
        <v>2964</v>
      </c>
      <c r="C55" s="1093" t="s">
        <v>3018</v>
      </c>
      <c r="D55" s="777">
        <v>44897</v>
      </c>
      <c r="E55" s="777">
        <f t="shared" ref="E55:E65" si="77">D55+7</f>
        <v>44904</v>
      </c>
      <c r="F55" s="777">
        <f t="shared" ref="F55:F65" si="78">D55+9</f>
        <v>44906</v>
      </c>
      <c r="G55" s="777">
        <f t="shared" ref="G55:G65" si="79">D55+13</f>
        <v>44910</v>
      </c>
    </row>
    <row r="56" spans="2:7" ht="15.6" hidden="1" customHeight="1" x14ac:dyDescent="0.2">
      <c r="B56" s="1093" t="s">
        <v>3019</v>
      </c>
      <c r="C56" s="1093" t="s">
        <v>3020</v>
      </c>
      <c r="D56" s="777">
        <v>44900</v>
      </c>
      <c r="E56" s="777">
        <f t="shared" si="77"/>
        <v>44907</v>
      </c>
      <c r="F56" s="777">
        <f t="shared" si="78"/>
        <v>44909</v>
      </c>
      <c r="G56" s="777">
        <f t="shared" si="79"/>
        <v>44913</v>
      </c>
    </row>
    <row r="57" spans="2:7" ht="15.6" hidden="1" customHeight="1" x14ac:dyDescent="0.2">
      <c r="B57" s="1093" t="s">
        <v>3003</v>
      </c>
      <c r="C57" s="1093" t="s">
        <v>3021</v>
      </c>
      <c r="D57" s="777">
        <v>44905</v>
      </c>
      <c r="E57" s="777">
        <f t="shared" si="77"/>
        <v>44912</v>
      </c>
      <c r="F57" s="777">
        <f t="shared" si="78"/>
        <v>44914</v>
      </c>
      <c r="G57" s="777">
        <f t="shared" si="79"/>
        <v>44918</v>
      </c>
    </row>
    <row r="58" spans="2:7" ht="15.6" hidden="1" customHeight="1" x14ac:dyDescent="0.2">
      <c r="B58" s="1093" t="s">
        <v>3022</v>
      </c>
      <c r="C58" s="1093" t="s">
        <v>3023</v>
      </c>
      <c r="D58" s="777">
        <v>44911</v>
      </c>
      <c r="E58" s="777">
        <f t="shared" si="77"/>
        <v>44918</v>
      </c>
      <c r="F58" s="777">
        <f t="shared" si="78"/>
        <v>44920</v>
      </c>
      <c r="G58" s="777">
        <f t="shared" si="79"/>
        <v>44924</v>
      </c>
    </row>
    <row r="59" spans="2:7" ht="15.6" hidden="1" customHeight="1" x14ac:dyDescent="0.2">
      <c r="B59" s="1093" t="s">
        <v>3024</v>
      </c>
      <c r="C59" s="1093" t="s">
        <v>3025</v>
      </c>
      <c r="D59" s="777">
        <v>44917</v>
      </c>
      <c r="E59" s="777">
        <f t="shared" si="77"/>
        <v>44924</v>
      </c>
      <c r="F59" s="777">
        <f t="shared" si="78"/>
        <v>44926</v>
      </c>
      <c r="G59" s="777">
        <f t="shared" si="79"/>
        <v>44930</v>
      </c>
    </row>
    <row r="60" spans="2:7" ht="15.6" hidden="1" customHeight="1" x14ac:dyDescent="0.2">
      <c r="B60" s="1093" t="s">
        <v>3026</v>
      </c>
      <c r="C60" s="1093" t="s">
        <v>3027</v>
      </c>
      <c r="D60" s="779">
        <f t="shared" ref="D60:D65" si="80">D59+7</f>
        <v>44924</v>
      </c>
      <c r="E60" s="779">
        <f t="shared" si="77"/>
        <v>44931</v>
      </c>
      <c r="F60" s="779">
        <f t="shared" si="78"/>
        <v>44933</v>
      </c>
      <c r="G60" s="779">
        <f t="shared" si="79"/>
        <v>44937</v>
      </c>
    </row>
    <row r="61" spans="2:7" ht="17.25" hidden="1" customHeight="1" x14ac:dyDescent="0.2">
      <c r="B61" s="1093" t="s">
        <v>3028</v>
      </c>
      <c r="C61" s="1093" t="s">
        <v>3029</v>
      </c>
      <c r="D61" s="779">
        <f t="shared" si="80"/>
        <v>44931</v>
      </c>
      <c r="E61" s="779">
        <f t="shared" si="77"/>
        <v>44938</v>
      </c>
      <c r="F61" s="779">
        <f t="shared" si="78"/>
        <v>44940</v>
      </c>
      <c r="G61" s="779">
        <f t="shared" si="79"/>
        <v>44944</v>
      </c>
    </row>
    <row r="62" spans="2:7" ht="17.25" hidden="1" customHeight="1" x14ac:dyDescent="0.2">
      <c r="B62" s="1093" t="s">
        <v>3030</v>
      </c>
      <c r="C62" s="1093" t="s">
        <v>3031</v>
      </c>
      <c r="D62" s="777">
        <v>44927</v>
      </c>
      <c r="E62" s="777">
        <f t="shared" si="77"/>
        <v>44934</v>
      </c>
      <c r="F62" s="777">
        <f t="shared" si="78"/>
        <v>44936</v>
      </c>
      <c r="G62" s="777">
        <f t="shared" si="79"/>
        <v>44940</v>
      </c>
    </row>
    <row r="63" spans="2:7" ht="17.25" hidden="1" customHeight="1" x14ac:dyDescent="0.2">
      <c r="B63" s="1093" t="s">
        <v>2952</v>
      </c>
      <c r="C63" s="1093" t="s">
        <v>3032</v>
      </c>
      <c r="D63" s="777">
        <f t="shared" si="80"/>
        <v>44934</v>
      </c>
      <c r="E63" s="777">
        <f t="shared" si="77"/>
        <v>44941</v>
      </c>
      <c r="F63" s="777">
        <f t="shared" si="78"/>
        <v>44943</v>
      </c>
      <c r="G63" s="777">
        <f t="shared" si="79"/>
        <v>44947</v>
      </c>
    </row>
    <row r="64" spans="2:7" ht="17.25" hidden="1" customHeight="1" x14ac:dyDescent="0.2">
      <c r="B64" s="1093" t="s">
        <v>3033</v>
      </c>
      <c r="C64" s="1093" t="s">
        <v>3034</v>
      </c>
      <c r="D64" s="777">
        <v>44944</v>
      </c>
      <c r="E64" s="777">
        <f t="shared" si="77"/>
        <v>44951</v>
      </c>
      <c r="F64" s="777">
        <f t="shared" si="78"/>
        <v>44953</v>
      </c>
      <c r="G64" s="777">
        <f t="shared" si="79"/>
        <v>44957</v>
      </c>
    </row>
    <row r="65" spans="1:7" ht="17.25" hidden="1" customHeight="1" x14ac:dyDescent="0.2">
      <c r="B65" s="1093" t="s">
        <v>3035</v>
      </c>
      <c r="C65" s="1093" t="s">
        <v>3036</v>
      </c>
      <c r="D65" s="779">
        <f t="shared" si="80"/>
        <v>44951</v>
      </c>
      <c r="E65" s="779">
        <f t="shared" si="77"/>
        <v>44958</v>
      </c>
      <c r="F65" s="779">
        <f t="shared" si="78"/>
        <v>44960</v>
      </c>
      <c r="G65" s="779">
        <f t="shared" si="79"/>
        <v>44964</v>
      </c>
    </row>
    <row r="66" spans="1:7" ht="17.25" hidden="1" customHeight="1" x14ac:dyDescent="0.2">
      <c r="B66" s="1093" t="s">
        <v>3037</v>
      </c>
      <c r="C66" s="1093" t="s">
        <v>3038</v>
      </c>
      <c r="D66" s="838"/>
      <c r="E66" s="838"/>
      <c r="F66" s="838"/>
      <c r="G66" s="838"/>
    </row>
    <row r="67" spans="1:7" ht="17.25" hidden="1" customHeight="1" x14ac:dyDescent="0.2">
      <c r="B67" s="1093" t="s">
        <v>2994</v>
      </c>
      <c r="C67" s="1093" t="s">
        <v>3039</v>
      </c>
      <c r="D67" s="777">
        <v>44966</v>
      </c>
      <c r="E67" s="777">
        <f t="shared" ref="E67" si="81">D67+7</f>
        <v>44973</v>
      </c>
      <c r="F67" s="779">
        <f t="shared" ref="F67" si="82">D67+9</f>
        <v>44975</v>
      </c>
      <c r="G67" s="779">
        <f t="shared" ref="G67" si="83">D67+13</f>
        <v>44979</v>
      </c>
    </row>
    <row r="68" spans="1:7" ht="17.25" hidden="1" customHeight="1" x14ac:dyDescent="0.2">
      <c r="B68" s="1093" t="s">
        <v>3040</v>
      </c>
      <c r="C68" s="1093" t="s">
        <v>3041</v>
      </c>
      <c r="D68" s="779">
        <v>44962</v>
      </c>
      <c r="E68" s="779">
        <f t="shared" ref="E68:E69" si="84">D68+7</f>
        <v>44969</v>
      </c>
      <c r="F68" s="779">
        <f t="shared" ref="F68:F69" si="85">D68+9</f>
        <v>44971</v>
      </c>
      <c r="G68" s="779">
        <f t="shared" ref="G68:G69" si="86">D68+13</f>
        <v>44975</v>
      </c>
    </row>
    <row r="69" spans="1:7" ht="17.25" hidden="1" customHeight="1" x14ac:dyDescent="0.2">
      <c r="B69" s="1093" t="s">
        <v>3042</v>
      </c>
      <c r="C69" s="1093" t="s">
        <v>3043</v>
      </c>
      <c r="D69" s="779">
        <v>44962</v>
      </c>
      <c r="E69" s="779">
        <f t="shared" si="84"/>
        <v>44969</v>
      </c>
      <c r="F69" s="779">
        <f t="shared" si="85"/>
        <v>44971</v>
      </c>
      <c r="G69" s="779">
        <f t="shared" si="86"/>
        <v>44975</v>
      </c>
    </row>
    <row r="70" spans="1:7" ht="17.25" hidden="1" customHeight="1" x14ac:dyDescent="0.2">
      <c r="B70" s="1093" t="s">
        <v>3044</v>
      </c>
      <c r="C70" s="1093" t="s">
        <v>3045</v>
      </c>
      <c r="D70" s="779">
        <v>44962</v>
      </c>
      <c r="E70" s="779">
        <f t="shared" ref="E70" si="87">D70+7</f>
        <v>44969</v>
      </c>
      <c r="F70" s="779">
        <f t="shared" ref="F70" si="88">D70+9</f>
        <v>44971</v>
      </c>
      <c r="G70" s="779">
        <f t="shared" ref="G70" si="89">D70+13</f>
        <v>44975</v>
      </c>
    </row>
    <row r="71" spans="1:7" ht="17.25" hidden="1" customHeight="1" x14ac:dyDescent="0.2">
      <c r="B71" s="1093" t="s">
        <v>3046</v>
      </c>
      <c r="C71" s="1093" t="s">
        <v>3047</v>
      </c>
      <c r="D71" s="779">
        <v>44962</v>
      </c>
      <c r="E71" s="779">
        <f t="shared" ref="E71" si="90">D71+7</f>
        <v>44969</v>
      </c>
      <c r="F71" s="779">
        <f t="shared" ref="F71" si="91">D71+9</f>
        <v>44971</v>
      </c>
      <c r="G71" s="779">
        <f t="shared" ref="G71" si="92">D71+13</f>
        <v>44975</v>
      </c>
    </row>
    <row r="72" spans="1:7" ht="17.25" hidden="1" customHeight="1" x14ac:dyDescent="0.2">
      <c r="A72" s="344" t="s">
        <v>3048</v>
      </c>
      <c r="B72" s="1093" t="s">
        <v>3049</v>
      </c>
      <c r="C72" s="1093" t="s">
        <v>3050</v>
      </c>
      <c r="D72" s="777">
        <v>44997</v>
      </c>
      <c r="E72" s="777">
        <f t="shared" ref="E72" si="93">D72+7</f>
        <v>45004</v>
      </c>
      <c r="F72" s="779">
        <f t="shared" ref="F72" si="94">D72+9</f>
        <v>45006</v>
      </c>
      <c r="G72" s="779">
        <f t="shared" ref="G72" si="95">D72+13</f>
        <v>45010</v>
      </c>
    </row>
    <row r="73" spans="1:7" ht="17.25" hidden="1" customHeight="1" x14ac:dyDescent="0.2">
      <c r="B73" s="1093" t="s">
        <v>3051</v>
      </c>
      <c r="C73" s="1093" t="s">
        <v>3052</v>
      </c>
      <c r="D73" s="777">
        <v>45004</v>
      </c>
      <c r="E73" s="777">
        <f t="shared" ref="E73" si="96">D73+7</f>
        <v>45011</v>
      </c>
      <c r="F73" s="777">
        <f t="shared" ref="F73" si="97">D73+9</f>
        <v>45013</v>
      </c>
      <c r="G73" s="779">
        <f t="shared" ref="G73" si="98">D73+13</f>
        <v>45017</v>
      </c>
    </row>
    <row r="74" spans="1:7" ht="17.25" hidden="1" customHeight="1" x14ac:dyDescent="0.2">
      <c r="B74" s="1093" t="s">
        <v>3030</v>
      </c>
      <c r="C74" s="1093" t="s">
        <v>3053</v>
      </c>
      <c r="D74" s="777">
        <v>45011</v>
      </c>
      <c r="E74" s="777">
        <f t="shared" ref="E74" si="99">D74+7</f>
        <v>45018</v>
      </c>
      <c r="F74" s="777">
        <f t="shared" ref="F74" si="100">D74+9</f>
        <v>45020</v>
      </c>
      <c r="G74" s="779">
        <f t="shared" ref="G74" si="101">D74+13</f>
        <v>45024</v>
      </c>
    </row>
    <row r="75" spans="1:7" ht="17.25" hidden="1" customHeight="1" x14ac:dyDescent="0.2">
      <c r="B75" s="1094" t="s">
        <v>3054</v>
      </c>
      <c r="C75" s="1093" t="s">
        <v>3055</v>
      </c>
      <c r="D75" s="779">
        <f>D74+7</f>
        <v>45018</v>
      </c>
      <c r="E75" s="779">
        <f t="shared" ref="E75:E77" si="102">D75+7</f>
        <v>45025</v>
      </c>
      <c r="F75" s="779">
        <f t="shared" ref="F75:F77" si="103">D75+9</f>
        <v>45027</v>
      </c>
      <c r="G75" s="779">
        <f t="shared" ref="G75:G77" si="104">D75+13</f>
        <v>45031</v>
      </c>
    </row>
    <row r="76" spans="1:7" ht="17.25" hidden="1" customHeight="1" x14ac:dyDescent="0.2">
      <c r="B76" s="1094" t="s">
        <v>3056</v>
      </c>
      <c r="C76" s="1093" t="s">
        <v>3057</v>
      </c>
      <c r="D76" s="779">
        <f t="shared" ref="D76:D77" si="105">D75+7</f>
        <v>45025</v>
      </c>
      <c r="E76" s="779">
        <f t="shared" si="102"/>
        <v>45032</v>
      </c>
      <c r="F76" s="779">
        <f t="shared" si="103"/>
        <v>45034</v>
      </c>
      <c r="G76" s="779">
        <f t="shared" si="104"/>
        <v>45038</v>
      </c>
    </row>
    <row r="77" spans="1:7" ht="17.25" hidden="1" customHeight="1" x14ac:dyDescent="0.2">
      <c r="B77" s="1094" t="s">
        <v>3058</v>
      </c>
      <c r="C77" s="1093" t="s">
        <v>3059</v>
      </c>
      <c r="D77" s="779">
        <f t="shared" si="105"/>
        <v>45032</v>
      </c>
      <c r="E77" s="779">
        <f t="shared" si="102"/>
        <v>45039</v>
      </c>
      <c r="F77" s="779">
        <f t="shared" si="103"/>
        <v>45041</v>
      </c>
      <c r="G77" s="779">
        <f t="shared" si="104"/>
        <v>45045</v>
      </c>
    </row>
    <row r="78" spans="1:7" ht="17.25" hidden="1" customHeight="1" x14ac:dyDescent="0.2">
      <c r="B78" s="1094" t="s">
        <v>3060</v>
      </c>
      <c r="C78" s="1093" t="s">
        <v>3061</v>
      </c>
      <c r="D78" s="779">
        <f t="shared" ref="D78" si="106">D77+7</f>
        <v>45039</v>
      </c>
      <c r="E78" s="779">
        <f t="shared" ref="E78" si="107">D78+7</f>
        <v>45046</v>
      </c>
      <c r="F78" s="779">
        <f t="shared" ref="F78" si="108">D78+9</f>
        <v>45048</v>
      </c>
      <c r="G78" s="838"/>
    </row>
    <row r="79" spans="1:7" ht="17.25" hidden="1" customHeight="1" x14ac:dyDescent="0.2">
      <c r="B79" s="1094" t="s">
        <v>3062</v>
      </c>
      <c r="C79" s="1093" t="s">
        <v>3063</v>
      </c>
      <c r="D79" s="779">
        <f t="shared" ref="D79" si="109">D78+7</f>
        <v>45046</v>
      </c>
      <c r="E79" s="779">
        <f t="shared" ref="E79" si="110">D79+7</f>
        <v>45053</v>
      </c>
      <c r="F79" s="779">
        <f t="shared" ref="F79" si="111">D79+9</f>
        <v>45055</v>
      </c>
      <c r="G79" s="838"/>
    </row>
    <row r="80" spans="1:7" ht="17.25" hidden="1" customHeight="1" x14ac:dyDescent="0.2">
      <c r="B80" s="1093" t="s">
        <v>3019</v>
      </c>
      <c r="C80" s="1099" t="s">
        <v>3064</v>
      </c>
      <c r="D80" s="777">
        <f t="shared" ref="D80:D92" si="112">D79+7</f>
        <v>45053</v>
      </c>
      <c r="E80" s="777">
        <f t="shared" ref="E80" si="113">D80+7</f>
        <v>45060</v>
      </c>
      <c r="F80" s="777">
        <f t="shared" ref="F80" si="114">D80+9</f>
        <v>45062</v>
      </c>
      <c r="G80" s="777">
        <f t="shared" ref="G80:G88" si="115">F80+4</f>
        <v>45066</v>
      </c>
    </row>
    <row r="81" spans="2:7" ht="17.25" hidden="1" customHeight="1" x14ac:dyDescent="0.2">
      <c r="B81" s="1093" t="s">
        <v>3024</v>
      </c>
      <c r="C81" s="1093" t="s">
        <v>3065</v>
      </c>
      <c r="D81" s="777">
        <f t="shared" si="112"/>
        <v>45060</v>
      </c>
      <c r="E81" s="777">
        <f t="shared" ref="E81" si="116">D81+7</f>
        <v>45067</v>
      </c>
      <c r="F81" s="777">
        <f t="shared" ref="F81" si="117">D81+9</f>
        <v>45069</v>
      </c>
      <c r="G81" s="777">
        <f t="shared" si="115"/>
        <v>45073</v>
      </c>
    </row>
    <row r="82" spans="2:7" ht="17.25" hidden="1" customHeight="1" x14ac:dyDescent="0.2">
      <c r="B82" s="1093" t="s">
        <v>3066</v>
      </c>
      <c r="C82" s="1093" t="s">
        <v>3067</v>
      </c>
      <c r="D82" s="777">
        <f t="shared" si="112"/>
        <v>45067</v>
      </c>
      <c r="E82" s="777">
        <f t="shared" ref="E82" si="118">D82+7</f>
        <v>45074</v>
      </c>
      <c r="F82" s="777">
        <f t="shared" ref="F82" si="119">D82+9</f>
        <v>45076</v>
      </c>
      <c r="G82" s="777">
        <f t="shared" si="115"/>
        <v>45080</v>
      </c>
    </row>
    <row r="83" spans="2:7" ht="17.25" hidden="1" customHeight="1" x14ac:dyDescent="0.2">
      <c r="B83" s="1093" t="s">
        <v>3068</v>
      </c>
      <c r="C83" s="1093" t="s">
        <v>3069</v>
      </c>
      <c r="D83" s="777">
        <f t="shared" si="112"/>
        <v>45074</v>
      </c>
      <c r="E83" s="777">
        <f t="shared" ref="E83" si="120">D83+7</f>
        <v>45081</v>
      </c>
      <c r="F83" s="777">
        <f t="shared" ref="F83" si="121">D83+9</f>
        <v>45083</v>
      </c>
      <c r="G83" s="777">
        <f t="shared" si="115"/>
        <v>45087</v>
      </c>
    </row>
    <row r="84" spans="2:7" ht="17.25" hidden="1" customHeight="1" x14ac:dyDescent="0.2">
      <c r="B84" s="1093" t="s">
        <v>3070</v>
      </c>
      <c r="C84" s="1093" t="s">
        <v>3071</v>
      </c>
      <c r="D84" s="777">
        <f t="shared" si="112"/>
        <v>45081</v>
      </c>
      <c r="E84" s="777">
        <f t="shared" ref="E84" si="122">D84+7</f>
        <v>45088</v>
      </c>
      <c r="F84" s="777">
        <f t="shared" ref="F84" si="123">D84+9</f>
        <v>45090</v>
      </c>
      <c r="G84" s="777">
        <f t="shared" si="115"/>
        <v>45094</v>
      </c>
    </row>
    <row r="85" spans="2:7" ht="17.25" hidden="1" customHeight="1" x14ac:dyDescent="0.2">
      <c r="B85" s="1093" t="s">
        <v>3051</v>
      </c>
      <c r="C85" s="1093" t="s">
        <v>3072</v>
      </c>
      <c r="D85" s="777">
        <f t="shared" si="112"/>
        <v>45088</v>
      </c>
      <c r="E85" s="777">
        <f t="shared" ref="E85" si="124">D85+7</f>
        <v>45095</v>
      </c>
      <c r="F85" s="777">
        <f t="shared" ref="F85" si="125">D85+9</f>
        <v>45097</v>
      </c>
      <c r="G85" s="777">
        <f t="shared" si="115"/>
        <v>45101</v>
      </c>
    </row>
    <row r="86" spans="2:7" ht="17.25" hidden="1" customHeight="1" x14ac:dyDescent="0.2">
      <c r="B86" s="1093" t="s">
        <v>3073</v>
      </c>
      <c r="C86" s="1093" t="s">
        <v>3074</v>
      </c>
      <c r="D86" s="777">
        <f t="shared" si="112"/>
        <v>45095</v>
      </c>
      <c r="E86" s="777">
        <f t="shared" ref="E86" si="126">D86+7</f>
        <v>45102</v>
      </c>
      <c r="F86" s="777">
        <f t="shared" ref="F86" si="127">D86+9</f>
        <v>45104</v>
      </c>
      <c r="G86" s="777">
        <f t="shared" si="115"/>
        <v>45108</v>
      </c>
    </row>
    <row r="87" spans="2:7" ht="17.25" hidden="1" customHeight="1" x14ac:dyDescent="0.2">
      <c r="B87" s="1093" t="s">
        <v>3075</v>
      </c>
      <c r="C87" s="1093" t="s">
        <v>3076</v>
      </c>
      <c r="D87" s="777">
        <f t="shared" si="112"/>
        <v>45102</v>
      </c>
      <c r="E87" s="777">
        <f t="shared" ref="E87" si="128">D87+7</f>
        <v>45109</v>
      </c>
      <c r="F87" s="777">
        <f t="shared" ref="F87" si="129">D87+9</f>
        <v>45111</v>
      </c>
      <c r="G87" s="777">
        <f t="shared" si="115"/>
        <v>45115</v>
      </c>
    </row>
    <row r="88" spans="2:7" ht="17.25" hidden="1" customHeight="1" x14ac:dyDescent="0.2">
      <c r="B88" s="1093" t="s">
        <v>2954</v>
      </c>
      <c r="C88" s="1093" t="s">
        <v>3077</v>
      </c>
      <c r="D88" s="777">
        <f t="shared" si="112"/>
        <v>45109</v>
      </c>
      <c r="E88" s="777">
        <f t="shared" ref="E88" si="130">D88+7</f>
        <v>45116</v>
      </c>
      <c r="F88" s="777">
        <f t="shared" ref="F88" si="131">D88+9</f>
        <v>45118</v>
      </c>
      <c r="G88" s="777">
        <f t="shared" si="115"/>
        <v>45122</v>
      </c>
    </row>
    <row r="89" spans="2:7" ht="17.25" hidden="1" customHeight="1" x14ac:dyDescent="0.2">
      <c r="B89" s="1093" t="s">
        <v>3078</v>
      </c>
      <c r="C89" s="1093" t="s">
        <v>3079</v>
      </c>
      <c r="D89" s="777">
        <f t="shared" si="112"/>
        <v>45116</v>
      </c>
      <c r="E89" s="777">
        <f t="shared" ref="E89" si="132">D89+7</f>
        <v>45123</v>
      </c>
      <c r="F89" s="777">
        <f t="shared" ref="F89" si="133">D89+9</f>
        <v>45125</v>
      </c>
      <c r="G89" s="777">
        <f t="shared" ref="G89" si="134">F89+4</f>
        <v>45129</v>
      </c>
    </row>
    <row r="90" spans="2:7" ht="17.25" hidden="1" customHeight="1" x14ac:dyDescent="0.2">
      <c r="B90" s="1093" t="s">
        <v>3080</v>
      </c>
      <c r="C90" s="1093" t="s">
        <v>3081</v>
      </c>
      <c r="D90" s="777">
        <v>45125</v>
      </c>
      <c r="E90" s="777">
        <f t="shared" ref="E90" si="135">D90+7</f>
        <v>45132</v>
      </c>
      <c r="F90" s="779">
        <f t="shared" ref="F90" si="136">D90+9</f>
        <v>45134</v>
      </c>
      <c r="G90" s="779">
        <f t="shared" ref="G90" si="137">F90+4</f>
        <v>45138</v>
      </c>
    </row>
    <row r="91" spans="2:7" ht="17.25" hidden="1" customHeight="1" x14ac:dyDescent="0.2">
      <c r="B91" s="1093" t="s">
        <v>3019</v>
      </c>
      <c r="C91" s="1093" t="s">
        <v>3082</v>
      </c>
      <c r="D91" s="777">
        <v>45130</v>
      </c>
      <c r="E91" s="777">
        <f t="shared" ref="E91" si="138">D91+7</f>
        <v>45137</v>
      </c>
      <c r="F91" s="777">
        <f t="shared" ref="F91" si="139">D91+9</f>
        <v>45139</v>
      </c>
      <c r="G91" s="777">
        <f t="shared" ref="G91" si="140">F91+4</f>
        <v>45143</v>
      </c>
    </row>
    <row r="92" spans="2:7" ht="17.25" hidden="1" customHeight="1" x14ac:dyDescent="0.2">
      <c r="B92" s="1093" t="s">
        <v>3083</v>
      </c>
      <c r="C92" s="1093" t="s">
        <v>3084</v>
      </c>
      <c r="D92" s="777">
        <f t="shared" si="112"/>
        <v>45137</v>
      </c>
      <c r="E92" s="777">
        <f t="shared" ref="E92:E98" si="141">D92+7</f>
        <v>45144</v>
      </c>
      <c r="F92" s="777">
        <f t="shared" ref="F92:F103" si="142">D92+9</f>
        <v>45146</v>
      </c>
      <c r="G92" s="777">
        <f t="shared" ref="G92:G103" si="143">F92+4</f>
        <v>45150</v>
      </c>
    </row>
    <row r="93" spans="2:7" ht="17.25" hidden="1" customHeight="1" x14ac:dyDescent="0.2">
      <c r="B93" s="1100" t="s">
        <v>3066</v>
      </c>
      <c r="C93" s="1100" t="s">
        <v>3085</v>
      </c>
      <c r="D93" s="817">
        <v>45144</v>
      </c>
      <c r="E93" s="817">
        <f t="shared" si="141"/>
        <v>45151</v>
      </c>
      <c r="F93" s="817">
        <f t="shared" si="142"/>
        <v>45153</v>
      </c>
      <c r="G93" s="817">
        <f t="shared" si="143"/>
        <v>45157</v>
      </c>
    </row>
    <row r="94" spans="2:7" ht="17.25" hidden="1" customHeight="1" x14ac:dyDescent="0.2">
      <c r="B94" s="1100" t="s">
        <v>3086</v>
      </c>
      <c r="C94" s="1100" t="s">
        <v>3087</v>
      </c>
      <c r="D94" s="817">
        <v>45151</v>
      </c>
      <c r="E94" s="817">
        <f t="shared" si="141"/>
        <v>45158</v>
      </c>
      <c r="F94" s="817">
        <f t="shared" si="142"/>
        <v>45160</v>
      </c>
      <c r="G94" s="817">
        <f t="shared" si="143"/>
        <v>45164</v>
      </c>
    </row>
    <row r="95" spans="2:7" ht="17.25" hidden="1" customHeight="1" x14ac:dyDescent="0.2">
      <c r="B95" s="1100" t="s">
        <v>3068</v>
      </c>
      <c r="C95" s="1100" t="s">
        <v>3088</v>
      </c>
      <c r="D95" s="817">
        <v>45160</v>
      </c>
      <c r="E95" s="817">
        <f t="shared" si="141"/>
        <v>45167</v>
      </c>
      <c r="F95" s="817">
        <f t="shared" si="142"/>
        <v>45169</v>
      </c>
      <c r="G95" s="817">
        <f t="shared" si="143"/>
        <v>45173</v>
      </c>
    </row>
    <row r="96" spans="2:7" ht="17.25" hidden="1" customHeight="1" x14ac:dyDescent="0.2">
      <c r="B96" s="1100" t="s">
        <v>3070</v>
      </c>
      <c r="C96" s="1100" t="s">
        <v>3089</v>
      </c>
      <c r="D96" s="817">
        <v>45167</v>
      </c>
      <c r="E96" s="817">
        <f t="shared" si="141"/>
        <v>45174</v>
      </c>
      <c r="F96" s="817">
        <f t="shared" si="142"/>
        <v>45176</v>
      </c>
      <c r="G96" s="817">
        <f t="shared" si="143"/>
        <v>45180</v>
      </c>
    </row>
    <row r="97" spans="1:9" ht="17.25" hidden="1" customHeight="1" x14ac:dyDescent="0.2">
      <c r="B97" s="1093" t="s">
        <v>3051</v>
      </c>
      <c r="C97" s="1093" t="s">
        <v>3090</v>
      </c>
      <c r="D97" s="777">
        <v>45174</v>
      </c>
      <c r="E97" s="777">
        <f t="shared" si="141"/>
        <v>45181</v>
      </c>
      <c r="F97" s="777">
        <f t="shared" si="142"/>
        <v>45183</v>
      </c>
      <c r="G97" s="777">
        <f t="shared" si="143"/>
        <v>45187</v>
      </c>
      <c r="H97" s="783"/>
      <c r="I97" s="761"/>
    </row>
    <row r="98" spans="1:9" ht="17.25" hidden="1" customHeight="1" x14ac:dyDescent="0.2">
      <c r="B98" s="1093" t="s">
        <v>3073</v>
      </c>
      <c r="C98" s="1093" t="s">
        <v>3091</v>
      </c>
      <c r="D98" s="777">
        <v>45181</v>
      </c>
      <c r="E98" s="779">
        <f t="shared" si="141"/>
        <v>45188</v>
      </c>
      <c r="F98" s="777">
        <f t="shared" si="142"/>
        <v>45190</v>
      </c>
      <c r="G98" s="777">
        <f t="shared" si="143"/>
        <v>45194</v>
      </c>
      <c r="H98" s="783"/>
      <c r="I98" s="761"/>
    </row>
    <row r="99" spans="1:9" ht="17.25" hidden="1" customHeight="1" x14ac:dyDescent="0.2">
      <c r="B99" s="780" t="s">
        <v>388</v>
      </c>
      <c r="C99" s="1101"/>
      <c r="D99" s="820"/>
      <c r="E99" s="820"/>
      <c r="F99" s="820"/>
      <c r="G99" s="820"/>
      <c r="H99" s="783"/>
      <c r="I99" s="761"/>
    </row>
    <row r="100" spans="1:9" ht="17.25" hidden="1" customHeight="1" x14ac:dyDescent="0.2">
      <c r="B100" s="1093" t="s">
        <v>3092</v>
      </c>
      <c r="C100" s="1093" t="s">
        <v>3093</v>
      </c>
      <c r="D100" s="777">
        <v>45195</v>
      </c>
      <c r="E100" s="777">
        <f>D100+9</f>
        <v>45204</v>
      </c>
      <c r="F100" s="777">
        <f t="shared" si="142"/>
        <v>45204</v>
      </c>
      <c r="G100" s="777">
        <f t="shared" si="143"/>
        <v>45208</v>
      </c>
      <c r="H100" s="783"/>
      <c r="I100" s="761"/>
    </row>
    <row r="101" spans="1:9" ht="17.25" hidden="1" customHeight="1" x14ac:dyDescent="0.2">
      <c r="B101" s="1093" t="s">
        <v>3078</v>
      </c>
      <c r="C101" s="1093" t="s">
        <v>3094</v>
      </c>
      <c r="D101" s="777">
        <v>45202</v>
      </c>
      <c r="E101" s="777">
        <f t="shared" ref="E101:E109" si="144">D101+9</f>
        <v>45211</v>
      </c>
      <c r="F101" s="777">
        <f t="shared" si="142"/>
        <v>45211</v>
      </c>
      <c r="G101" s="777">
        <f t="shared" si="143"/>
        <v>45215</v>
      </c>
      <c r="H101" s="783"/>
      <c r="I101" s="761"/>
    </row>
    <row r="102" spans="1:9" ht="17.25" hidden="1" customHeight="1" x14ac:dyDescent="0.2">
      <c r="B102" s="780" t="s">
        <v>388</v>
      </c>
      <c r="C102" s="1101"/>
      <c r="D102" s="820"/>
      <c r="E102" s="779">
        <f t="shared" si="144"/>
        <v>9</v>
      </c>
      <c r="F102" s="820"/>
      <c r="G102" s="820"/>
      <c r="H102" s="783"/>
      <c r="I102" s="761"/>
    </row>
    <row r="103" spans="1:9" ht="17.25" hidden="1" customHeight="1" x14ac:dyDescent="0.2">
      <c r="B103" s="1093" t="s">
        <v>3019</v>
      </c>
      <c r="C103" s="1093" t="s">
        <v>3095</v>
      </c>
      <c r="D103" s="777">
        <v>45217</v>
      </c>
      <c r="E103" s="777">
        <v>45225</v>
      </c>
      <c r="F103" s="779">
        <f t="shared" si="142"/>
        <v>45226</v>
      </c>
      <c r="G103" s="779">
        <f t="shared" si="143"/>
        <v>45230</v>
      </c>
      <c r="H103" s="783"/>
      <c r="I103" s="761"/>
    </row>
    <row r="104" spans="1:9" ht="17.25" hidden="1" customHeight="1" x14ac:dyDescent="0.2">
      <c r="B104" s="1093" t="s">
        <v>3080</v>
      </c>
      <c r="C104" s="1093" t="s">
        <v>3096</v>
      </c>
      <c r="D104" s="777">
        <v>45223</v>
      </c>
      <c r="E104" s="777">
        <f t="shared" si="144"/>
        <v>45232</v>
      </c>
      <c r="F104" s="777">
        <f>D104+19</f>
        <v>45242</v>
      </c>
      <c r="G104" s="777">
        <f>D104+24</f>
        <v>45247</v>
      </c>
      <c r="H104" s="783"/>
      <c r="I104" s="761"/>
    </row>
    <row r="105" spans="1:9" ht="17.25" hidden="1" customHeight="1" x14ac:dyDescent="0.2">
      <c r="B105" s="1093" t="s">
        <v>3066</v>
      </c>
      <c r="C105" s="1093" t="s">
        <v>3097</v>
      </c>
      <c r="D105" s="777">
        <v>45230</v>
      </c>
      <c r="E105" s="777">
        <f t="shared" si="144"/>
        <v>45239</v>
      </c>
      <c r="F105" s="777">
        <f t="shared" ref="F105:F113" si="145">D105+19</f>
        <v>45249</v>
      </c>
      <c r="G105" s="777">
        <f t="shared" ref="G105:G113" si="146">D105+24</f>
        <v>45254</v>
      </c>
      <c r="H105" s="783"/>
      <c r="I105" s="761"/>
    </row>
    <row r="106" spans="1:9" ht="17.25" hidden="1" customHeight="1" x14ac:dyDescent="0.2">
      <c r="B106" s="1093" t="s">
        <v>3098</v>
      </c>
      <c r="C106" s="1093" t="s">
        <v>3099</v>
      </c>
      <c r="D106" s="777">
        <v>45237</v>
      </c>
      <c r="E106" s="777">
        <f t="shared" si="144"/>
        <v>45246</v>
      </c>
      <c r="F106" s="779">
        <f t="shared" si="145"/>
        <v>45256</v>
      </c>
      <c r="G106" s="779">
        <f t="shared" si="146"/>
        <v>45261</v>
      </c>
      <c r="H106" s="783"/>
      <c r="I106" s="761"/>
    </row>
    <row r="107" spans="1:9" ht="17.25" hidden="1" customHeight="1" x14ac:dyDescent="0.2">
      <c r="B107" s="1093" t="s">
        <v>3068</v>
      </c>
      <c r="C107" s="1093" t="s">
        <v>3100</v>
      </c>
      <c r="D107" s="777">
        <v>45244</v>
      </c>
      <c r="E107" s="777">
        <f t="shared" si="144"/>
        <v>45253</v>
      </c>
      <c r="F107" s="777">
        <f t="shared" si="145"/>
        <v>45263</v>
      </c>
      <c r="G107" s="777">
        <f t="shared" si="146"/>
        <v>45268</v>
      </c>
      <c r="H107" s="783"/>
      <c r="I107" s="761"/>
    </row>
    <row r="108" spans="1:9" ht="17.25" hidden="1" customHeight="1" x14ac:dyDescent="0.2">
      <c r="B108" s="1093" t="s">
        <v>3070</v>
      </c>
      <c r="C108" s="1093" t="s">
        <v>3101</v>
      </c>
      <c r="D108" s="777">
        <v>45251</v>
      </c>
      <c r="E108" s="777">
        <f t="shared" si="144"/>
        <v>45260</v>
      </c>
      <c r="F108" s="777">
        <f t="shared" si="145"/>
        <v>45270</v>
      </c>
      <c r="G108" s="777">
        <f t="shared" si="146"/>
        <v>45275</v>
      </c>
      <c r="H108" s="783"/>
      <c r="I108" s="813"/>
    </row>
    <row r="109" spans="1:9" ht="17.25" hidden="1" customHeight="1" x14ac:dyDescent="0.2">
      <c r="A109" s="344" t="s">
        <v>3102</v>
      </c>
      <c r="B109" s="1093" t="s">
        <v>3103</v>
      </c>
      <c r="C109" s="1093" t="s">
        <v>3104</v>
      </c>
      <c r="D109" s="777">
        <v>45258</v>
      </c>
      <c r="E109" s="777">
        <f t="shared" si="144"/>
        <v>45267</v>
      </c>
      <c r="F109" s="777">
        <f t="shared" si="145"/>
        <v>45277</v>
      </c>
      <c r="G109" s="777">
        <f t="shared" si="146"/>
        <v>45282</v>
      </c>
      <c r="H109" s="783"/>
      <c r="I109" s="813"/>
    </row>
    <row r="110" spans="1:9" ht="17.25" hidden="1" customHeight="1" x14ac:dyDescent="0.2">
      <c r="B110" s="1093" t="s">
        <v>3105</v>
      </c>
      <c r="C110" s="1093" t="s">
        <v>3106</v>
      </c>
      <c r="D110" s="777">
        <f t="shared" ref="D110:D117" si="147">D109+7</f>
        <v>45265</v>
      </c>
      <c r="E110" s="777">
        <f t="shared" ref="E110" si="148">D110+9</f>
        <v>45274</v>
      </c>
      <c r="F110" s="777">
        <f t="shared" si="145"/>
        <v>45284</v>
      </c>
      <c r="G110" s="777">
        <f t="shared" si="146"/>
        <v>45289</v>
      </c>
      <c r="H110" s="783"/>
      <c r="I110" s="813"/>
    </row>
    <row r="111" spans="1:9" ht="17.25" hidden="1" customHeight="1" x14ac:dyDescent="0.2">
      <c r="B111" s="634" t="s">
        <v>3107</v>
      </c>
      <c r="C111" s="1093" t="s">
        <v>3108</v>
      </c>
      <c r="D111" s="779">
        <f t="shared" si="147"/>
        <v>45272</v>
      </c>
      <c r="E111" s="779">
        <f t="shared" ref="E111" si="149">D111+9</f>
        <v>45281</v>
      </c>
      <c r="F111" s="779">
        <f t="shared" si="145"/>
        <v>45291</v>
      </c>
      <c r="G111" s="779">
        <f t="shared" si="146"/>
        <v>45296</v>
      </c>
      <c r="H111" s="783"/>
      <c r="I111" s="813"/>
    </row>
    <row r="112" spans="1:9" ht="17.25" hidden="1" customHeight="1" x14ac:dyDescent="0.2">
      <c r="B112" s="1093" t="s">
        <v>3092</v>
      </c>
      <c r="C112" s="1093" t="s">
        <v>3109</v>
      </c>
      <c r="D112" s="777">
        <v>45290</v>
      </c>
      <c r="E112" s="777">
        <f t="shared" ref="E112:E113" si="150">D112+9</f>
        <v>45299</v>
      </c>
      <c r="F112" s="779">
        <f t="shared" si="145"/>
        <v>45309</v>
      </c>
      <c r="G112" s="779">
        <f t="shared" si="146"/>
        <v>45314</v>
      </c>
      <c r="H112" s="783"/>
      <c r="I112" s="813">
        <v>45293</v>
      </c>
    </row>
    <row r="113" spans="2:9" ht="17.25" hidden="1" customHeight="1" x14ac:dyDescent="0.2">
      <c r="B113" s="634" t="s">
        <v>3107</v>
      </c>
      <c r="C113" s="1093" t="s">
        <v>3110</v>
      </c>
      <c r="D113" s="779">
        <f t="shared" si="147"/>
        <v>45297</v>
      </c>
      <c r="E113" s="779">
        <f t="shared" si="150"/>
        <v>45306</v>
      </c>
      <c r="F113" s="779">
        <f t="shared" si="145"/>
        <v>45316</v>
      </c>
      <c r="G113" s="779">
        <f t="shared" si="146"/>
        <v>45321</v>
      </c>
      <c r="H113" s="783"/>
      <c r="I113" s="813"/>
    </row>
    <row r="114" spans="2:9" ht="17.25" hidden="1" customHeight="1" x14ac:dyDescent="0.2">
      <c r="B114" s="1093" t="s">
        <v>3111</v>
      </c>
      <c r="C114" s="1093" t="s">
        <v>3112</v>
      </c>
      <c r="D114" s="777">
        <v>45312</v>
      </c>
      <c r="E114" s="779">
        <f t="shared" ref="E114" si="151">D114+9</f>
        <v>45321</v>
      </c>
      <c r="F114" s="777">
        <f t="shared" ref="F114" si="152">D114+19</f>
        <v>45331</v>
      </c>
      <c r="G114" s="777">
        <f t="shared" ref="G114" si="153">D114+24</f>
        <v>45336</v>
      </c>
      <c r="H114" s="783"/>
      <c r="I114" s="813">
        <v>45295</v>
      </c>
    </row>
    <row r="115" spans="2:9" ht="17.25" hidden="1" customHeight="1" x14ac:dyDescent="0.2">
      <c r="B115" s="634" t="s">
        <v>3107</v>
      </c>
      <c r="C115" s="1093" t="s">
        <v>3113</v>
      </c>
      <c r="D115" s="779">
        <f t="shared" si="147"/>
        <v>45319</v>
      </c>
      <c r="E115" s="779">
        <f t="shared" ref="E115" si="154">D115+9</f>
        <v>45328</v>
      </c>
      <c r="F115" s="779">
        <f t="shared" ref="F115" si="155">D115+19</f>
        <v>45338</v>
      </c>
      <c r="G115" s="779">
        <f t="shared" ref="G115" si="156">D115+24</f>
        <v>45343</v>
      </c>
      <c r="H115" s="783"/>
      <c r="I115" s="1102">
        <f t="shared" ref="I115" si="157">I114+7</f>
        <v>45302</v>
      </c>
    </row>
    <row r="116" spans="2:9" ht="17.25" hidden="1" customHeight="1" x14ac:dyDescent="0.2">
      <c r="B116" s="1093" t="s">
        <v>3114</v>
      </c>
      <c r="C116" s="1093" t="s">
        <v>3115</v>
      </c>
      <c r="D116" s="777">
        <v>45321</v>
      </c>
      <c r="E116" s="779">
        <f t="shared" ref="E116" si="158">D116+9</f>
        <v>45330</v>
      </c>
      <c r="F116" s="779">
        <f t="shared" ref="F116" si="159">D116+19</f>
        <v>45340</v>
      </c>
      <c r="G116" s="779">
        <f t="shared" ref="G116" si="160">D116+24</f>
        <v>45345</v>
      </c>
      <c r="H116" s="783"/>
      <c r="I116" s="813">
        <f t="shared" ref="I116" si="161">I115+7</f>
        <v>45309</v>
      </c>
    </row>
    <row r="117" spans="2:9" ht="17.25" hidden="1" customHeight="1" x14ac:dyDescent="0.2">
      <c r="B117" s="634" t="s">
        <v>3107</v>
      </c>
      <c r="C117" s="1093" t="s">
        <v>3116</v>
      </c>
      <c r="D117" s="779">
        <f t="shared" si="147"/>
        <v>45328</v>
      </c>
      <c r="E117" s="779">
        <f t="shared" ref="E117" si="162">D117+9</f>
        <v>45337</v>
      </c>
      <c r="F117" s="779">
        <f t="shared" ref="F117" si="163">D117+19</f>
        <v>45347</v>
      </c>
      <c r="G117" s="779">
        <f t="shared" ref="G117" si="164">D117+24</f>
        <v>45352</v>
      </c>
      <c r="H117" s="783"/>
      <c r="I117" s="1102">
        <f t="shared" ref="I117" si="165">I116+7</f>
        <v>45316</v>
      </c>
    </row>
    <row r="118" spans="2:9" ht="17.25" hidden="1" customHeight="1" x14ac:dyDescent="0.2">
      <c r="B118" s="1093" t="s">
        <v>3117</v>
      </c>
      <c r="C118" s="1093" t="s">
        <v>3118</v>
      </c>
      <c r="D118" s="777">
        <v>45341</v>
      </c>
      <c r="E118" s="777">
        <f t="shared" ref="E118" si="166">D118+9</f>
        <v>45350</v>
      </c>
      <c r="F118" s="777">
        <f t="shared" ref="F118" si="167">D118+19</f>
        <v>45360</v>
      </c>
      <c r="G118" s="777">
        <f t="shared" ref="G118" si="168">D118+24</f>
        <v>45365</v>
      </c>
      <c r="H118" s="783"/>
      <c r="I118" s="813">
        <f t="shared" ref="I118" si="169">I117+7</f>
        <v>45323</v>
      </c>
    </row>
    <row r="119" spans="2:9" ht="17.25" hidden="1" customHeight="1" x14ac:dyDescent="0.2">
      <c r="B119" s="1093" t="s">
        <v>3086</v>
      </c>
      <c r="C119" s="1093" t="s">
        <v>3119</v>
      </c>
      <c r="D119" s="777">
        <v>45350</v>
      </c>
      <c r="E119" s="777">
        <f t="shared" ref="E119" si="170">D119+9</f>
        <v>45359</v>
      </c>
      <c r="F119" s="777">
        <f t="shared" ref="F119" si="171">D119+19</f>
        <v>45369</v>
      </c>
      <c r="G119" s="777">
        <f t="shared" ref="G119" si="172">D119+24</f>
        <v>45374</v>
      </c>
      <c r="H119" s="783"/>
      <c r="I119" s="813">
        <f t="shared" ref="I119" si="173">I118+7</f>
        <v>45330</v>
      </c>
    </row>
    <row r="120" spans="2:9" ht="17.25" hidden="1" customHeight="1" x14ac:dyDescent="0.2">
      <c r="B120" s="634" t="s">
        <v>3107</v>
      </c>
      <c r="C120" s="1093" t="s">
        <v>3120</v>
      </c>
      <c r="D120" s="779">
        <f>D119+7</f>
        <v>45357</v>
      </c>
      <c r="E120" s="779">
        <f t="shared" ref="E120" si="174">D120+9</f>
        <v>45366</v>
      </c>
      <c r="F120" s="779">
        <f t="shared" ref="F120" si="175">D120+19</f>
        <v>45376</v>
      </c>
      <c r="G120" s="779">
        <f t="shared" ref="G120" si="176">D120+24</f>
        <v>45381</v>
      </c>
      <c r="H120" s="783"/>
      <c r="I120" s="1102">
        <f t="shared" ref="I120" si="177">I119+7</f>
        <v>45337</v>
      </c>
    </row>
    <row r="121" spans="2:9" ht="17.25" hidden="1" customHeight="1" x14ac:dyDescent="0.2">
      <c r="B121" s="1093" t="s">
        <v>3121</v>
      </c>
      <c r="C121" s="1093" t="s">
        <v>3122</v>
      </c>
      <c r="D121" s="777">
        <v>45365</v>
      </c>
      <c r="E121" s="777">
        <f t="shared" ref="E121" si="178">D121+9</f>
        <v>45374</v>
      </c>
      <c r="F121" s="820"/>
      <c r="G121" s="820"/>
      <c r="H121" s="783"/>
      <c r="I121" s="813">
        <f t="shared" ref="I121" si="179">I120+7</f>
        <v>45344</v>
      </c>
    </row>
    <row r="122" spans="2:9" ht="17.25" hidden="1" customHeight="1" x14ac:dyDescent="0.2">
      <c r="B122" s="1093" t="s">
        <v>3066</v>
      </c>
      <c r="C122" s="1093" t="s">
        <v>3123</v>
      </c>
      <c r="D122" s="777">
        <v>45369</v>
      </c>
      <c r="E122" s="777">
        <f t="shared" ref="E122" si="180">D122+9</f>
        <v>45378</v>
      </c>
      <c r="F122" s="777">
        <f t="shared" ref="F122" si="181">D122+19</f>
        <v>45388</v>
      </c>
      <c r="G122" s="777">
        <f t="shared" ref="G122" si="182">D122+24</f>
        <v>45393</v>
      </c>
      <c r="H122" s="783"/>
      <c r="I122" s="813">
        <f t="shared" ref="I122:I138" si="183">I121+7</f>
        <v>45351</v>
      </c>
    </row>
    <row r="123" spans="2:9" ht="17.25" hidden="1" customHeight="1" x14ac:dyDescent="0.2">
      <c r="B123" s="1093" t="s">
        <v>3124</v>
      </c>
      <c r="C123" s="1093" t="s">
        <v>3125</v>
      </c>
      <c r="D123" s="777">
        <v>45371</v>
      </c>
      <c r="E123" s="777">
        <f t="shared" ref="E123:E129" si="184">D123+9</f>
        <v>45380</v>
      </c>
      <c r="F123" s="820"/>
      <c r="G123" s="820"/>
      <c r="H123" s="783"/>
      <c r="I123" s="813">
        <f t="shared" si="183"/>
        <v>45358</v>
      </c>
    </row>
    <row r="124" spans="2:9" ht="17.25" hidden="1" customHeight="1" x14ac:dyDescent="0.2">
      <c r="B124" s="1093" t="s">
        <v>3126</v>
      </c>
      <c r="C124" s="1093" t="s">
        <v>3127</v>
      </c>
      <c r="D124" s="777">
        <v>45380</v>
      </c>
      <c r="E124" s="777">
        <f t="shared" si="184"/>
        <v>45389</v>
      </c>
      <c r="F124" s="777">
        <f t="shared" ref="F124:F129" si="185">D124+19</f>
        <v>45399</v>
      </c>
      <c r="G124" s="777">
        <f t="shared" ref="G124:G129" si="186">D124+24</f>
        <v>45404</v>
      </c>
      <c r="H124" s="783"/>
      <c r="I124" s="813">
        <f t="shared" si="183"/>
        <v>45365</v>
      </c>
    </row>
    <row r="125" spans="2:9" ht="17.25" hidden="1" customHeight="1" x14ac:dyDescent="0.2">
      <c r="B125" s="1093" t="s">
        <v>3019</v>
      </c>
      <c r="C125" s="1093" t="s">
        <v>3128</v>
      </c>
      <c r="D125" s="777">
        <v>45385</v>
      </c>
      <c r="E125" s="777">
        <f t="shared" si="184"/>
        <v>45394</v>
      </c>
      <c r="F125" s="777">
        <f t="shared" si="185"/>
        <v>45404</v>
      </c>
      <c r="G125" s="777">
        <f t="shared" si="186"/>
        <v>45409</v>
      </c>
      <c r="H125" s="783"/>
      <c r="I125" s="813">
        <f t="shared" si="183"/>
        <v>45372</v>
      </c>
    </row>
    <row r="126" spans="2:9" ht="17.25" hidden="1" customHeight="1" x14ac:dyDescent="0.2">
      <c r="B126" s="1057" t="s">
        <v>3092</v>
      </c>
      <c r="C126" s="1057" t="s">
        <v>3129</v>
      </c>
      <c r="D126" s="1035">
        <v>45403</v>
      </c>
      <c r="E126" s="916" t="s">
        <v>494</v>
      </c>
      <c r="F126" s="820"/>
      <c r="G126" s="820"/>
      <c r="H126" s="783"/>
      <c r="I126" s="777">
        <f t="shared" si="183"/>
        <v>45379</v>
      </c>
    </row>
    <row r="127" spans="2:9" ht="17.25" hidden="1" customHeight="1" x14ac:dyDescent="0.2">
      <c r="B127" s="1057" t="s">
        <v>3130</v>
      </c>
      <c r="C127" s="1057" t="s">
        <v>3131</v>
      </c>
      <c r="D127" s="1035">
        <v>45406</v>
      </c>
      <c r="E127" s="777">
        <f t="shared" si="184"/>
        <v>45415</v>
      </c>
      <c r="F127" s="777">
        <f t="shared" si="185"/>
        <v>45425</v>
      </c>
      <c r="G127" s="777">
        <f t="shared" si="186"/>
        <v>45430</v>
      </c>
      <c r="H127" s="783"/>
      <c r="I127" s="777">
        <f t="shared" si="183"/>
        <v>45386</v>
      </c>
    </row>
    <row r="128" spans="2:9" ht="17.25" hidden="1" customHeight="1" x14ac:dyDescent="0.2">
      <c r="B128" s="1057" t="s">
        <v>3132</v>
      </c>
      <c r="C128" s="1057" t="s">
        <v>3133</v>
      </c>
      <c r="D128" s="1035">
        <v>45411</v>
      </c>
      <c r="E128" s="777">
        <f t="shared" si="184"/>
        <v>45420</v>
      </c>
      <c r="F128" s="777">
        <f t="shared" ref="F128" si="187">D128+19</f>
        <v>45430</v>
      </c>
      <c r="G128" s="777">
        <f t="shared" ref="G128" si="188">D128+24</f>
        <v>45435</v>
      </c>
      <c r="H128" s="783"/>
      <c r="I128" s="777">
        <f t="shared" si="183"/>
        <v>45393</v>
      </c>
    </row>
    <row r="129" spans="1:9" ht="17.25" hidden="1" customHeight="1" x14ac:dyDescent="0.2">
      <c r="B129" s="1057" t="s">
        <v>3134</v>
      </c>
      <c r="C129" s="1057" t="s">
        <v>3135</v>
      </c>
      <c r="D129" s="1035">
        <v>45417</v>
      </c>
      <c r="E129" s="777">
        <f t="shared" si="184"/>
        <v>45426</v>
      </c>
      <c r="F129" s="777">
        <f t="shared" si="185"/>
        <v>45436</v>
      </c>
      <c r="G129" s="777">
        <f t="shared" si="186"/>
        <v>45441</v>
      </c>
      <c r="H129" s="783"/>
      <c r="I129" s="777">
        <f t="shared" si="183"/>
        <v>45400</v>
      </c>
    </row>
    <row r="130" spans="1:9" ht="17.25" customHeight="1" x14ac:dyDescent="0.2">
      <c r="B130" s="1237" t="s">
        <v>388</v>
      </c>
      <c r="C130" s="1057" t="s">
        <v>3136</v>
      </c>
      <c r="D130" s="820">
        <v>45405</v>
      </c>
      <c r="E130" s="820"/>
      <c r="F130" s="820"/>
      <c r="G130" s="820"/>
      <c r="H130" s="783"/>
      <c r="I130" s="777">
        <f t="shared" si="183"/>
        <v>45407</v>
      </c>
    </row>
    <row r="131" spans="1:9" ht="17.25" customHeight="1" x14ac:dyDescent="0.2">
      <c r="B131" s="1238"/>
      <c r="C131" s="1057" t="s">
        <v>3137</v>
      </c>
      <c r="D131" s="820">
        <v>45412</v>
      </c>
      <c r="E131" s="820"/>
      <c r="F131" s="820"/>
      <c r="G131" s="820"/>
      <c r="H131" s="783"/>
      <c r="I131" s="777">
        <f t="shared" si="183"/>
        <v>45414</v>
      </c>
    </row>
    <row r="132" spans="1:9" ht="17.25" customHeight="1" x14ac:dyDescent="0.2">
      <c r="B132" s="1238"/>
      <c r="C132" s="1057" t="s">
        <v>3138</v>
      </c>
      <c r="D132" s="820">
        <v>45413</v>
      </c>
      <c r="E132" s="820"/>
      <c r="F132" s="820"/>
      <c r="G132" s="820"/>
      <c r="H132" s="783"/>
      <c r="I132" s="777">
        <f t="shared" si="183"/>
        <v>45421</v>
      </c>
    </row>
    <row r="133" spans="1:9" ht="17.25" customHeight="1" x14ac:dyDescent="0.2">
      <c r="B133" s="1238"/>
      <c r="C133" s="1057" t="s">
        <v>3139</v>
      </c>
      <c r="D133" s="820">
        <v>45414</v>
      </c>
      <c r="E133" s="820"/>
      <c r="F133" s="820"/>
      <c r="G133" s="820"/>
      <c r="H133" s="783"/>
      <c r="I133" s="777">
        <f t="shared" si="183"/>
        <v>45428</v>
      </c>
    </row>
    <row r="134" spans="1:9" ht="17.25" customHeight="1" x14ac:dyDescent="0.2">
      <c r="B134" s="1239"/>
      <c r="C134" s="1057" t="s">
        <v>3140</v>
      </c>
      <c r="D134" s="820">
        <v>45415</v>
      </c>
      <c r="E134" s="820"/>
      <c r="F134" s="820"/>
      <c r="G134" s="820"/>
      <c r="H134" s="783"/>
      <c r="I134" s="777">
        <f t="shared" si="183"/>
        <v>45435</v>
      </c>
    </row>
    <row r="135" spans="1:9" ht="17.25" customHeight="1" x14ac:dyDescent="0.2">
      <c r="B135" s="1057" t="s">
        <v>3003</v>
      </c>
      <c r="C135" s="1057" t="s">
        <v>3141</v>
      </c>
      <c r="D135" s="1035">
        <v>45452</v>
      </c>
      <c r="E135" s="777">
        <f t="shared" ref="E135" si="189">D135+9</f>
        <v>45461</v>
      </c>
      <c r="F135" s="777">
        <f t="shared" ref="F135" si="190">D135+19</f>
        <v>45471</v>
      </c>
      <c r="G135" s="777">
        <f t="shared" ref="G135" si="191">D135+24</f>
        <v>45476</v>
      </c>
      <c r="H135" s="783"/>
      <c r="I135" s="777">
        <v>45449</v>
      </c>
    </row>
    <row r="136" spans="1:9" ht="17.25" customHeight="1" x14ac:dyDescent="0.2">
      <c r="B136" s="1057" t="s">
        <v>3073</v>
      </c>
      <c r="C136" s="1057" t="s">
        <v>3142</v>
      </c>
      <c r="D136" s="1035">
        <v>45461</v>
      </c>
      <c r="E136" s="777">
        <f t="shared" ref="E136:E137" si="192">D136+9</f>
        <v>45470</v>
      </c>
      <c r="F136" s="777">
        <f t="shared" ref="F136:F137" si="193">D136+19</f>
        <v>45480</v>
      </c>
      <c r="G136" s="777">
        <f t="shared" ref="G136:G137" si="194">D136+24</f>
        <v>45485</v>
      </c>
      <c r="H136" s="783"/>
      <c r="I136" s="777">
        <f t="shared" si="183"/>
        <v>45456</v>
      </c>
    </row>
    <row r="137" spans="1:9" ht="17.25" customHeight="1" x14ac:dyDescent="0.2">
      <c r="B137" s="1057" t="s">
        <v>3066</v>
      </c>
      <c r="C137" s="1057" t="s">
        <v>3143</v>
      </c>
      <c r="D137" s="1035">
        <v>45466</v>
      </c>
      <c r="E137" s="777">
        <f t="shared" si="192"/>
        <v>45475</v>
      </c>
      <c r="F137" s="777">
        <f t="shared" si="193"/>
        <v>45485</v>
      </c>
      <c r="G137" s="777">
        <f t="shared" si="194"/>
        <v>45490</v>
      </c>
      <c r="H137" s="783"/>
      <c r="I137" s="777">
        <f t="shared" si="183"/>
        <v>45463</v>
      </c>
    </row>
    <row r="138" spans="1:9" ht="17.25" customHeight="1" x14ac:dyDescent="0.2">
      <c r="B138" s="1057" t="s">
        <v>2954</v>
      </c>
      <c r="C138" s="1057" t="s">
        <v>3144</v>
      </c>
      <c r="D138" s="1035">
        <v>45468</v>
      </c>
      <c r="E138" s="777">
        <f t="shared" ref="E138" si="195">D138+9</f>
        <v>45477</v>
      </c>
      <c r="F138" s="777">
        <f t="shared" ref="F138" si="196">D138+19</f>
        <v>45487</v>
      </c>
      <c r="G138" s="777">
        <f t="shared" ref="G138" si="197">D138+24</f>
        <v>45492</v>
      </c>
      <c r="H138" s="783"/>
      <c r="I138" s="777">
        <f t="shared" si="183"/>
        <v>45470</v>
      </c>
    </row>
    <row r="139" spans="1:9" ht="17.25" customHeight="1" x14ac:dyDescent="0.2">
      <c r="B139" s="148"/>
      <c r="C139" s="148"/>
      <c r="D139" s="155"/>
      <c r="E139" s="155"/>
      <c r="F139" s="155"/>
      <c r="G139" s="155"/>
      <c r="H139" s="428"/>
      <c r="I139" s="428"/>
    </row>
    <row r="140" spans="1:9" ht="17.25" customHeight="1" x14ac:dyDescent="0.2">
      <c r="A140" s="345"/>
      <c r="B140" s="147" t="s">
        <v>829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 x14ac:dyDescent="0.2">
      <c r="A141" s="345"/>
      <c r="B141" s="157"/>
      <c r="C141" s="145"/>
      <c r="D141" s="145"/>
      <c r="E141" s="145"/>
      <c r="F141" s="145"/>
      <c r="H141" s="145"/>
    </row>
    <row r="142" spans="1:9" s="159" customFormat="1" ht="17.25" customHeight="1" thickBot="1" x14ac:dyDescent="0.25">
      <c r="A142" s="346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 x14ac:dyDescent="0.2">
      <c r="A143" s="346"/>
      <c r="B143" s="961"/>
      <c r="C143" s="962"/>
      <c r="D143" s="963"/>
      <c r="E143" s="964"/>
      <c r="F143" s="965"/>
      <c r="G143" s="966"/>
      <c r="H143" s="967"/>
      <c r="I143" s="11"/>
    </row>
    <row r="144" spans="1:9" s="159" customFormat="1" ht="17.25" customHeight="1" x14ac:dyDescent="0.2">
      <c r="A144" s="347"/>
      <c r="B144" s="797" t="s">
        <v>535</v>
      </c>
      <c r="C144" s="145"/>
      <c r="D144" s="147" t="s">
        <v>536</v>
      </c>
      <c r="E144" s="147"/>
      <c r="F144" s="147"/>
      <c r="G144" s="147" t="s">
        <v>537</v>
      </c>
      <c r="H144" s="798"/>
      <c r="I144" s="11"/>
    </row>
    <row r="145" spans="2:8" s="159" customFormat="1" ht="17.25" customHeight="1" x14ac:dyDescent="0.2">
      <c r="B145" s="799" t="s">
        <v>538</v>
      </c>
      <c r="C145" s="800" t="s">
        <v>539</v>
      </c>
      <c r="D145" s="133" t="s">
        <v>540</v>
      </c>
      <c r="E145" s="147"/>
      <c r="F145" s="800" t="s">
        <v>541</v>
      </c>
      <c r="G145" s="145" t="s">
        <v>542</v>
      </c>
      <c r="H145" s="801" t="s">
        <v>543</v>
      </c>
    </row>
    <row r="146" spans="2:8" s="159" customFormat="1" ht="17.25" customHeight="1" x14ac:dyDescent="0.2">
      <c r="B146" s="802" t="s">
        <v>544</v>
      </c>
      <c r="C146" s="803" t="s">
        <v>545</v>
      </c>
      <c r="D146" s="133" t="s">
        <v>546</v>
      </c>
      <c r="E146" s="148" t="s">
        <v>547</v>
      </c>
      <c r="F146" s="804" t="s">
        <v>548</v>
      </c>
      <c r="G146" s="603" t="s">
        <v>549</v>
      </c>
      <c r="H146" s="805" t="s">
        <v>550</v>
      </c>
    </row>
    <row r="147" spans="2:8" s="159" customFormat="1" ht="17.25" customHeight="1" x14ac:dyDescent="0.2">
      <c r="B147" s="802" t="s">
        <v>551</v>
      </c>
      <c r="C147" s="803" t="s">
        <v>552</v>
      </c>
      <c r="D147" s="133" t="s">
        <v>553</v>
      </c>
      <c r="E147" s="148" t="s">
        <v>554</v>
      </c>
      <c r="F147" s="804" t="s">
        <v>555</v>
      </c>
      <c r="G147" s="603" t="s">
        <v>556</v>
      </c>
      <c r="H147" s="805" t="s">
        <v>557</v>
      </c>
    </row>
    <row r="148" spans="2:8" s="159" customFormat="1" ht="17.25" customHeight="1" x14ac:dyDescent="0.2">
      <c r="B148" s="802" t="s">
        <v>558</v>
      </c>
      <c r="C148" s="803" t="s">
        <v>559</v>
      </c>
      <c r="D148" s="133" t="s">
        <v>560</v>
      </c>
      <c r="E148" s="148" t="s">
        <v>561</v>
      </c>
      <c r="F148" s="804" t="s">
        <v>562</v>
      </c>
      <c r="G148" s="603" t="s">
        <v>563</v>
      </c>
      <c r="H148" s="805" t="s">
        <v>564</v>
      </c>
    </row>
    <row r="149" spans="2:8" s="159" customFormat="1" ht="17.25" customHeight="1" x14ac:dyDescent="0.2">
      <c r="B149" s="802" t="s">
        <v>565</v>
      </c>
      <c r="C149" s="803" t="s">
        <v>566</v>
      </c>
      <c r="D149" s="133" t="s">
        <v>567</v>
      </c>
      <c r="E149" s="148" t="s">
        <v>568</v>
      </c>
      <c r="F149" s="804" t="s">
        <v>569</v>
      </c>
      <c r="G149" s="603" t="s">
        <v>570</v>
      </c>
      <c r="H149" s="805" t="s">
        <v>571</v>
      </c>
    </row>
    <row r="150" spans="2:8" s="159" customFormat="1" ht="17.25" customHeight="1" x14ac:dyDescent="0.2">
      <c r="B150" s="802" t="s">
        <v>572</v>
      </c>
      <c r="C150" s="803" t="s">
        <v>573</v>
      </c>
      <c r="D150" s="133" t="s">
        <v>574</v>
      </c>
      <c r="E150" s="148" t="s">
        <v>575</v>
      </c>
      <c r="F150" s="804" t="s">
        <v>576</v>
      </c>
      <c r="G150" s="603" t="s">
        <v>577</v>
      </c>
      <c r="H150" s="805" t="s">
        <v>578</v>
      </c>
    </row>
    <row r="151" spans="2:8" s="159" customFormat="1" ht="17.25" customHeight="1" x14ac:dyDescent="0.2">
      <c r="B151" s="802" t="s">
        <v>1325</v>
      </c>
      <c r="C151" s="803" t="s">
        <v>1326</v>
      </c>
      <c r="D151" s="133" t="s">
        <v>581</v>
      </c>
      <c r="E151" s="148" t="s">
        <v>582</v>
      </c>
      <c r="F151" s="758" t="s">
        <v>583</v>
      </c>
      <c r="G151" s="603" t="s">
        <v>1327</v>
      </c>
      <c r="H151" s="805" t="s">
        <v>1329</v>
      </c>
    </row>
    <row r="152" spans="2:8" ht="17.25" customHeight="1" x14ac:dyDescent="0.2">
      <c r="B152" s="802" t="s">
        <v>579</v>
      </c>
      <c r="C152" s="803" t="s">
        <v>580</v>
      </c>
      <c r="D152" s="133"/>
      <c r="F152" s="603"/>
      <c r="G152" s="603" t="s">
        <v>584</v>
      </c>
      <c r="H152" s="806" t="s">
        <v>585</v>
      </c>
    </row>
    <row r="153" spans="2:8" ht="17.25" customHeight="1" x14ac:dyDescent="0.2">
      <c r="B153" s="802" t="s">
        <v>586</v>
      </c>
      <c r="C153" s="803" t="s">
        <v>587</v>
      </c>
      <c r="H153" s="807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57" orientation="landscape" r:id="rId24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 x14ac:dyDescent="0.2"/>
  <cols>
    <col min="1" max="1" width="24.7109375" style="1068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 x14ac:dyDescent="0.25">
      <c r="B2" s="8" t="s">
        <v>1179</v>
      </c>
      <c r="H2" s="1036" t="s">
        <v>377</v>
      </c>
    </row>
    <row r="3" spans="1:8" ht="15.75" customHeight="1" thickBot="1" x14ac:dyDescent="0.25"/>
    <row r="4" spans="1:8" ht="30" customHeight="1" thickBot="1" x14ac:dyDescent="0.25">
      <c r="B4" s="1173" t="s">
        <v>3145</v>
      </c>
      <c r="C4" s="1174"/>
      <c r="D4" s="1174"/>
      <c r="E4" s="1174"/>
      <c r="F4" s="1175"/>
    </row>
    <row r="5" spans="1:8" ht="30" customHeight="1" x14ac:dyDescent="0.2">
      <c r="B5" s="1147"/>
      <c r="C5" s="1147"/>
      <c r="D5" s="1147"/>
      <c r="E5" s="1147"/>
      <c r="F5" s="1147"/>
    </row>
    <row r="6" spans="1:8" x14ac:dyDescent="0.2">
      <c r="B6" s="146"/>
      <c r="C6" s="146"/>
      <c r="D6" s="146"/>
      <c r="E6" s="146"/>
      <c r="F6" s="133"/>
      <c r="G6" s="133"/>
    </row>
    <row r="7" spans="1:8" s="146" customFormat="1" ht="39.950000000000003" customHeight="1" x14ac:dyDescent="0.2">
      <c r="A7" s="1069"/>
      <c r="C7" s="771"/>
      <c r="D7" s="1217" t="s">
        <v>378</v>
      </c>
      <c r="E7" s="1020" t="s">
        <v>1183</v>
      </c>
      <c r="F7" s="1020" t="s">
        <v>1184</v>
      </c>
      <c r="G7" s="1070"/>
      <c r="H7" s="917" t="s">
        <v>728</v>
      </c>
    </row>
    <row r="8" spans="1:8" s="146" customFormat="1" ht="20.100000000000001" customHeight="1" x14ac:dyDescent="0.2">
      <c r="A8" s="1069"/>
      <c r="B8" s="1023" t="s">
        <v>380</v>
      </c>
      <c r="C8" s="1024" t="s">
        <v>381</v>
      </c>
      <c r="D8" s="1218"/>
      <c r="E8" s="1071" t="s">
        <v>260</v>
      </c>
      <c r="F8" s="1071" t="s">
        <v>157</v>
      </c>
      <c r="G8" s="1070"/>
      <c r="H8" s="1137" t="s">
        <v>382</v>
      </c>
    </row>
    <row r="9" spans="1:8" ht="18.75" hidden="1" customHeight="1" x14ac:dyDescent="0.2">
      <c r="B9" s="438" t="s">
        <v>3146</v>
      </c>
      <c r="C9" s="320" t="s">
        <v>3147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95">
        <v>45205</v>
      </c>
    </row>
    <row r="10" spans="1:8" ht="18.75" hidden="1" customHeight="1" x14ac:dyDescent="0.2">
      <c r="B10" s="438" t="s">
        <v>3148</v>
      </c>
      <c r="C10" s="320" t="s">
        <v>3149</v>
      </c>
      <c r="D10" s="320">
        <v>45212</v>
      </c>
      <c r="E10" s="320">
        <f t="shared" si="0"/>
        <v>45217</v>
      </c>
      <c r="F10" s="320">
        <f t="shared" si="1"/>
        <v>45218</v>
      </c>
      <c r="H10" s="495">
        <f t="shared" ref="H10:H17" si="2">H9+7</f>
        <v>45212</v>
      </c>
    </row>
    <row r="11" spans="1:8" ht="18.75" hidden="1" customHeight="1" x14ac:dyDescent="0.2">
      <c r="A11" s="1068" t="s">
        <v>3150</v>
      </c>
      <c r="B11" s="438" t="s">
        <v>388</v>
      </c>
      <c r="C11" s="320" t="s">
        <v>3151</v>
      </c>
      <c r="D11" s="492">
        <v>45218</v>
      </c>
      <c r="E11" s="492">
        <f t="shared" si="0"/>
        <v>45223</v>
      </c>
      <c r="F11" s="492">
        <f t="shared" si="1"/>
        <v>45224</v>
      </c>
      <c r="H11" s="534">
        <f t="shared" si="2"/>
        <v>45219</v>
      </c>
    </row>
    <row r="12" spans="1:8" ht="18.75" hidden="1" customHeight="1" x14ac:dyDescent="0.2">
      <c r="A12" s="1068" t="s">
        <v>2520</v>
      </c>
      <c r="B12" s="438" t="s">
        <v>2476</v>
      </c>
      <c r="C12" s="320" t="s">
        <v>3152</v>
      </c>
      <c r="D12" s="320">
        <v>45221</v>
      </c>
      <c r="E12" s="320">
        <f t="shared" si="0"/>
        <v>45226</v>
      </c>
      <c r="F12" s="320">
        <f t="shared" si="1"/>
        <v>45227</v>
      </c>
      <c r="H12" s="495">
        <f t="shared" si="2"/>
        <v>45226</v>
      </c>
    </row>
    <row r="13" spans="1:8" ht="18.75" hidden="1" customHeight="1" x14ac:dyDescent="0.2">
      <c r="B13" s="748" t="s">
        <v>1684</v>
      </c>
      <c r="C13" s="746" t="s">
        <v>3153</v>
      </c>
      <c r="D13" s="746">
        <v>45237</v>
      </c>
      <c r="E13" s="470">
        <f t="shared" si="0"/>
        <v>45242</v>
      </c>
      <c r="F13" s="470">
        <f t="shared" si="1"/>
        <v>45243</v>
      </c>
      <c r="H13" s="549">
        <f t="shared" si="2"/>
        <v>45233</v>
      </c>
    </row>
    <row r="14" spans="1:8" ht="18.75" hidden="1" customHeight="1" x14ac:dyDescent="0.2">
      <c r="A14" s="1068" t="s">
        <v>3154</v>
      </c>
      <c r="B14" s="748" t="s">
        <v>3155</v>
      </c>
      <c r="C14" s="746" t="s">
        <v>3156</v>
      </c>
      <c r="D14" s="746">
        <v>45237</v>
      </c>
      <c r="E14" s="492">
        <f t="shared" si="0"/>
        <v>45242</v>
      </c>
      <c r="F14" s="492">
        <f t="shared" si="1"/>
        <v>45243</v>
      </c>
      <c r="H14" s="534">
        <f t="shared" si="2"/>
        <v>45240</v>
      </c>
    </row>
    <row r="15" spans="1:8" ht="18.75" hidden="1" customHeight="1" x14ac:dyDescent="0.2">
      <c r="A15" s="1068" t="s">
        <v>2161</v>
      </c>
      <c r="B15" s="748" t="s">
        <v>3157</v>
      </c>
      <c r="C15" s="746" t="s">
        <v>3158</v>
      </c>
      <c r="D15" s="746">
        <v>45251</v>
      </c>
      <c r="E15" s="746">
        <f t="shared" si="0"/>
        <v>45256</v>
      </c>
      <c r="F15" s="746">
        <f t="shared" si="1"/>
        <v>45257</v>
      </c>
      <c r="H15" s="495">
        <f t="shared" si="2"/>
        <v>45247</v>
      </c>
    </row>
    <row r="16" spans="1:8" ht="18.75" hidden="1" customHeight="1" x14ac:dyDescent="0.2">
      <c r="B16" s="748" t="s">
        <v>3159</v>
      </c>
      <c r="C16" s="746" t="s">
        <v>3160</v>
      </c>
      <c r="D16" s="154">
        <v>45253</v>
      </c>
      <c r="E16" s="154"/>
      <c r="F16" s="154"/>
      <c r="H16" s="411">
        <f t="shared" si="2"/>
        <v>45254</v>
      </c>
    </row>
    <row r="17" spans="1:8" ht="18.75" hidden="1" customHeight="1" x14ac:dyDescent="0.2">
      <c r="A17" s="1068" t="s">
        <v>3161</v>
      </c>
      <c r="B17" s="748" t="s">
        <v>3028</v>
      </c>
      <c r="C17" s="746" t="s">
        <v>3162</v>
      </c>
      <c r="D17" s="492">
        <v>45260</v>
      </c>
      <c r="E17" s="492">
        <f t="shared" si="0"/>
        <v>45265</v>
      </c>
      <c r="F17" s="492">
        <f t="shared" si="1"/>
        <v>45266</v>
      </c>
      <c r="H17" s="534">
        <f t="shared" si="2"/>
        <v>45261</v>
      </c>
    </row>
    <row r="18" spans="1:8" ht="18.75" hidden="1" customHeight="1" x14ac:dyDescent="0.2">
      <c r="B18" s="748" t="s">
        <v>3163</v>
      </c>
      <c r="C18" s="746" t="s">
        <v>3164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95">
        <f t="shared" ref="H18:H26" si="5">D18+1</f>
        <v>45261</v>
      </c>
    </row>
    <row r="19" spans="1:8" ht="18.75" hidden="1" customHeight="1" x14ac:dyDescent="0.2">
      <c r="B19" s="438" t="s">
        <v>3146</v>
      </c>
      <c r="C19" s="746" t="s">
        <v>3165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95">
        <f t="shared" si="5"/>
        <v>45268</v>
      </c>
    </row>
    <row r="20" spans="1:8" ht="18.75" hidden="1" customHeight="1" x14ac:dyDescent="0.2">
      <c r="A20" s="1068" t="s">
        <v>3166</v>
      </c>
      <c r="B20" s="438" t="s">
        <v>2091</v>
      </c>
      <c r="C20" s="746" t="s">
        <v>3167</v>
      </c>
      <c r="D20" s="320">
        <v>45271</v>
      </c>
      <c r="E20" s="320">
        <f t="shared" si="7"/>
        <v>45276</v>
      </c>
      <c r="F20" s="320">
        <f t="shared" si="8"/>
        <v>45277</v>
      </c>
      <c r="H20" s="495">
        <f t="shared" si="5"/>
        <v>45272</v>
      </c>
    </row>
    <row r="21" spans="1:8" ht="18.75" hidden="1" customHeight="1" x14ac:dyDescent="0.2">
      <c r="B21" s="438" t="s">
        <v>2476</v>
      </c>
      <c r="C21" s="746" t="s">
        <v>3168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95">
        <f t="shared" si="5"/>
        <v>45283</v>
      </c>
    </row>
    <row r="22" spans="1:8" ht="18.75" hidden="1" customHeight="1" x14ac:dyDescent="0.2">
      <c r="A22" s="1068" t="s">
        <v>3169</v>
      </c>
      <c r="B22" s="438" t="s">
        <v>3170</v>
      </c>
      <c r="C22" s="746" t="s">
        <v>3171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95">
        <f t="shared" si="5"/>
        <v>45289</v>
      </c>
    </row>
    <row r="23" spans="1:8" ht="18.75" hidden="1" customHeight="1" x14ac:dyDescent="0.2">
      <c r="A23" s="1068" t="s">
        <v>3172</v>
      </c>
      <c r="B23" s="438" t="s">
        <v>2394</v>
      </c>
      <c r="C23" s="746" t="s">
        <v>3173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95">
        <f t="shared" si="5"/>
        <v>45296</v>
      </c>
    </row>
    <row r="24" spans="1:8" ht="18.75" hidden="1" customHeight="1" x14ac:dyDescent="0.2">
      <c r="A24" s="1068" t="s">
        <v>3174</v>
      </c>
      <c r="B24" s="768" t="s">
        <v>1886</v>
      </c>
      <c r="C24" s="746" t="s">
        <v>3175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95">
        <f t="shared" si="5"/>
        <v>45303</v>
      </c>
    </row>
    <row r="25" spans="1:8" ht="18.75" hidden="1" customHeight="1" x14ac:dyDescent="0.2">
      <c r="A25" s="1068" t="s">
        <v>3176</v>
      </c>
      <c r="B25" s="438" t="s">
        <v>3163</v>
      </c>
      <c r="C25" s="746" t="s">
        <v>3177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95">
        <f t="shared" si="5"/>
        <v>45310</v>
      </c>
    </row>
    <row r="26" spans="1:8" ht="18.75" hidden="1" customHeight="1" x14ac:dyDescent="0.2">
      <c r="A26" s="1068" t="s">
        <v>3178</v>
      </c>
      <c r="B26" s="438" t="s">
        <v>1195</v>
      </c>
      <c r="C26" s="746" t="s">
        <v>3179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95">
        <f t="shared" si="5"/>
        <v>45317</v>
      </c>
    </row>
    <row r="27" spans="1:8" ht="18.75" hidden="1" customHeight="1" x14ac:dyDescent="0.2">
      <c r="A27" s="1068" t="s">
        <v>3161</v>
      </c>
      <c r="B27" s="438" t="s">
        <v>3180</v>
      </c>
      <c r="C27" s="746" t="s">
        <v>3181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95">
        <v>45326</v>
      </c>
    </row>
    <row r="28" spans="1:8" ht="18.75" hidden="1" customHeight="1" x14ac:dyDescent="0.2">
      <c r="A28" s="1068" t="s">
        <v>3182</v>
      </c>
      <c r="B28" s="768" t="s">
        <v>2128</v>
      </c>
      <c r="C28" s="746" t="s">
        <v>3183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95">
        <f>D28+1</f>
        <v>45332</v>
      </c>
    </row>
    <row r="29" spans="1:8" ht="18.75" hidden="1" customHeight="1" x14ac:dyDescent="0.2">
      <c r="A29" s="1068" t="s">
        <v>3184</v>
      </c>
      <c r="B29" s="592" t="s">
        <v>388</v>
      </c>
      <c r="C29" s="746" t="s">
        <v>3185</v>
      </c>
      <c r="D29" s="320">
        <v>45337</v>
      </c>
      <c r="E29" s="492">
        <f t="shared" si="19"/>
        <v>45342</v>
      </c>
      <c r="F29" s="492">
        <f t="shared" si="20"/>
        <v>45343</v>
      </c>
      <c r="H29" s="534">
        <f>D29+1</f>
        <v>45338</v>
      </c>
    </row>
    <row r="30" spans="1:8" ht="18.75" hidden="1" customHeight="1" x14ac:dyDescent="0.2">
      <c r="A30" s="1068" t="s">
        <v>3186</v>
      </c>
      <c r="B30" s="592" t="s">
        <v>388</v>
      </c>
      <c r="C30" s="746" t="s">
        <v>3187</v>
      </c>
      <c r="D30" s="320">
        <v>45344</v>
      </c>
      <c r="E30" s="154"/>
      <c r="F30" s="154"/>
      <c r="H30" s="495">
        <f>D30+1</f>
        <v>45345</v>
      </c>
    </row>
    <row r="31" spans="1:8" ht="18.75" hidden="1" customHeight="1" x14ac:dyDescent="0.2">
      <c r="A31" s="1068" t="s">
        <v>3188</v>
      </c>
      <c r="B31" s="763" t="s">
        <v>3170</v>
      </c>
      <c r="C31" s="746" t="s">
        <v>3189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95">
        <v>45352</v>
      </c>
    </row>
    <row r="32" spans="1:8" ht="18.75" hidden="1" customHeight="1" x14ac:dyDescent="0.2">
      <c r="A32" s="1068" t="s">
        <v>3190</v>
      </c>
      <c r="B32" s="438" t="s">
        <v>2535</v>
      </c>
      <c r="C32" s="746" t="s">
        <v>3191</v>
      </c>
      <c r="D32" s="154">
        <v>45365</v>
      </c>
      <c r="E32" s="154"/>
      <c r="F32" s="154"/>
      <c r="H32" s="495">
        <f>D32+1</f>
        <v>45366</v>
      </c>
    </row>
    <row r="33" spans="1:8" ht="18.75" hidden="1" customHeight="1" x14ac:dyDescent="0.2">
      <c r="A33" s="1068" t="s">
        <v>3192</v>
      </c>
      <c r="B33" s="1035" t="s">
        <v>494</v>
      </c>
      <c r="C33" s="1035" t="s">
        <v>3193</v>
      </c>
      <c r="D33" s="820">
        <v>45365</v>
      </c>
      <c r="E33" s="820"/>
      <c r="F33" s="820"/>
      <c r="G33" s="331"/>
      <c r="H33" s="777">
        <f>D33+1</f>
        <v>45366</v>
      </c>
    </row>
    <row r="34" spans="1:8" ht="18.75" hidden="1" customHeight="1" x14ac:dyDescent="0.2">
      <c r="A34" s="1068" t="s">
        <v>3194</v>
      </c>
      <c r="B34" s="1035"/>
      <c r="C34" s="1035" t="s">
        <v>3195</v>
      </c>
      <c r="D34" s="820">
        <v>45372</v>
      </c>
      <c r="E34" s="820"/>
      <c r="F34" s="820"/>
      <c r="G34" s="331"/>
      <c r="H34" s="777">
        <f>D34+1</f>
        <v>45373</v>
      </c>
    </row>
    <row r="35" spans="1:8" ht="18.75" hidden="1" customHeight="1" x14ac:dyDescent="0.2">
      <c r="A35" s="1068" t="s">
        <v>3196</v>
      </c>
      <c r="B35" s="1035"/>
      <c r="C35" s="1035" t="s">
        <v>3197</v>
      </c>
      <c r="D35" s="820">
        <v>45379</v>
      </c>
      <c r="E35" s="820"/>
      <c r="F35" s="820"/>
      <c r="G35" s="331"/>
      <c r="H35" s="777">
        <f>D35+1</f>
        <v>45380</v>
      </c>
    </row>
    <row r="36" spans="1:8" ht="18.75" hidden="1" customHeight="1" x14ac:dyDescent="0.2">
      <c r="B36" s="1035"/>
      <c r="C36" s="1035" t="s">
        <v>3198</v>
      </c>
      <c r="D36" s="820">
        <v>45386</v>
      </c>
      <c r="E36" s="820">
        <f t="shared" ref="E36:E37" si="23">D36+5</f>
        <v>45391</v>
      </c>
      <c r="F36" s="820">
        <f t="shared" ref="F36:F37" si="24">E36+1</f>
        <v>45392</v>
      </c>
      <c r="G36" s="331"/>
      <c r="H36" s="777">
        <v>45387</v>
      </c>
    </row>
    <row r="37" spans="1:8" ht="18.75" hidden="1" customHeight="1" x14ac:dyDescent="0.2">
      <c r="B37" s="1035" t="s">
        <v>2128</v>
      </c>
      <c r="C37" s="1035" t="s">
        <v>3199</v>
      </c>
      <c r="D37" s="1035">
        <v>45399</v>
      </c>
      <c r="E37" s="777">
        <f t="shared" si="23"/>
        <v>45404</v>
      </c>
      <c r="F37" s="777">
        <f t="shared" si="24"/>
        <v>45405</v>
      </c>
      <c r="G37" s="331"/>
      <c r="H37" s="777">
        <f>D37+1</f>
        <v>45400</v>
      </c>
    </row>
    <row r="38" spans="1:8" ht="18.75" hidden="1" customHeight="1" x14ac:dyDescent="0.2">
      <c r="B38" s="916" t="s">
        <v>494</v>
      </c>
      <c r="C38" s="1035" t="s">
        <v>3200</v>
      </c>
      <c r="D38" s="820">
        <v>45407</v>
      </c>
      <c r="E38" s="820">
        <f t="shared" ref="E38:E39" si="25">D38+5</f>
        <v>45412</v>
      </c>
      <c r="F38" s="820">
        <f t="shared" ref="F38:F39" si="26">E38+1</f>
        <v>45413</v>
      </c>
      <c r="G38" s="331"/>
      <c r="H38" s="777">
        <f>D38+1</f>
        <v>45408</v>
      </c>
    </row>
    <row r="39" spans="1:8" ht="18.75" hidden="1" customHeight="1" x14ac:dyDescent="0.2">
      <c r="B39" s="1035" t="s">
        <v>3146</v>
      </c>
      <c r="C39" s="1035" t="s">
        <v>3201</v>
      </c>
      <c r="D39" s="1035">
        <v>45409</v>
      </c>
      <c r="E39" s="820">
        <f t="shared" si="25"/>
        <v>45414</v>
      </c>
      <c r="F39" s="777">
        <f t="shared" si="26"/>
        <v>45415</v>
      </c>
      <c r="G39" s="331"/>
      <c r="H39" s="777">
        <f>D39+1</f>
        <v>45410</v>
      </c>
    </row>
    <row r="40" spans="1:8" ht="18.75" hidden="1" customHeight="1" x14ac:dyDescent="0.2">
      <c r="B40" s="1035" t="s">
        <v>3170</v>
      </c>
      <c r="C40" s="1035" t="s">
        <v>3202</v>
      </c>
      <c r="D40" s="1035">
        <v>45416</v>
      </c>
      <c r="E40" s="777">
        <f t="shared" ref="E40:E41" si="27">D40+5</f>
        <v>45421</v>
      </c>
      <c r="F40" s="777">
        <f t="shared" ref="F40:F41" si="28">E40+1</f>
        <v>45422</v>
      </c>
      <c r="G40" s="331"/>
      <c r="H40" s="777">
        <v>45415</v>
      </c>
    </row>
    <row r="41" spans="1:8" ht="18.75" hidden="1" customHeight="1" x14ac:dyDescent="0.2">
      <c r="B41" s="1035" t="s">
        <v>3203</v>
      </c>
      <c r="C41" s="1035" t="s">
        <v>3204</v>
      </c>
      <c r="D41" s="1035">
        <v>45425</v>
      </c>
      <c r="E41" s="777">
        <f t="shared" si="27"/>
        <v>45430</v>
      </c>
      <c r="F41" s="777">
        <f t="shared" si="28"/>
        <v>45431</v>
      </c>
      <c r="G41" s="331"/>
      <c r="H41" s="777">
        <v>45422</v>
      </c>
    </row>
    <row r="42" spans="1:8" ht="18.75" hidden="1" customHeight="1" x14ac:dyDescent="0.2">
      <c r="A42" s="1068" t="s">
        <v>2118</v>
      </c>
      <c r="B42" s="1035" t="s">
        <v>2394</v>
      </c>
      <c r="C42" s="1035" t="s">
        <v>3205</v>
      </c>
      <c r="D42" s="1035">
        <v>45435</v>
      </c>
      <c r="E42" s="777">
        <f>D42+5</f>
        <v>45440</v>
      </c>
      <c r="F42" s="777">
        <f>E42+1</f>
        <v>45441</v>
      </c>
      <c r="G42" s="331"/>
      <c r="H42" s="777">
        <f>H41+7</f>
        <v>45429</v>
      </c>
    </row>
    <row r="43" spans="1:8" ht="18.75" hidden="1" customHeight="1" x14ac:dyDescent="0.2">
      <c r="A43" s="1068" t="s">
        <v>2118</v>
      </c>
      <c r="B43" s="1035" t="s">
        <v>3206</v>
      </c>
      <c r="C43" s="1035" t="s">
        <v>3207</v>
      </c>
      <c r="D43" s="1035">
        <v>45447</v>
      </c>
      <c r="E43" s="777">
        <f t="shared" ref="E43:E45" si="29">D43+5</f>
        <v>45452</v>
      </c>
      <c r="F43" s="777">
        <f t="shared" ref="F43:F45" si="30">E43+1</f>
        <v>45453</v>
      </c>
      <c r="G43" s="331"/>
      <c r="H43" s="777">
        <f t="shared" ref="H43:H44" si="31">H42+7</f>
        <v>45436</v>
      </c>
    </row>
    <row r="44" spans="1:8" ht="18.75" hidden="1" customHeight="1" x14ac:dyDescent="0.2">
      <c r="A44" s="1068" t="s">
        <v>3163</v>
      </c>
      <c r="B44" s="1035" t="s">
        <v>2118</v>
      </c>
      <c r="C44" s="1035" t="s">
        <v>3208</v>
      </c>
      <c r="D44" s="1035">
        <v>45452</v>
      </c>
      <c r="E44" s="777">
        <f t="shared" si="29"/>
        <v>45457</v>
      </c>
      <c r="F44" s="777">
        <f t="shared" si="30"/>
        <v>45458</v>
      </c>
      <c r="G44" s="331"/>
      <c r="H44" s="777">
        <f t="shared" si="31"/>
        <v>45443</v>
      </c>
    </row>
    <row r="45" spans="1:8" ht="18.75" hidden="1" customHeight="1" x14ac:dyDescent="0.2">
      <c r="B45" s="1035" t="s">
        <v>3209</v>
      </c>
      <c r="C45" s="1035" t="s">
        <v>3210</v>
      </c>
      <c r="D45" s="1035">
        <v>45459</v>
      </c>
      <c r="E45" s="777">
        <f t="shared" si="29"/>
        <v>45464</v>
      </c>
      <c r="F45" s="777">
        <f t="shared" si="30"/>
        <v>45465</v>
      </c>
      <c r="G45" s="331"/>
      <c r="H45" s="777">
        <v>45449</v>
      </c>
    </row>
    <row r="46" spans="1:8" ht="18.75" hidden="1" customHeight="1" x14ac:dyDescent="0.2">
      <c r="A46" s="1068" t="s">
        <v>2118</v>
      </c>
      <c r="B46" s="1035" t="s">
        <v>739</v>
      </c>
      <c r="C46" s="1035" t="s">
        <v>3211</v>
      </c>
      <c r="D46" s="1035">
        <v>45462</v>
      </c>
      <c r="E46" s="777">
        <f>D46+5</f>
        <v>45467</v>
      </c>
      <c r="F46" s="777">
        <f>E46+1</f>
        <v>45468</v>
      </c>
      <c r="G46" s="331"/>
      <c r="H46" s="777">
        <f>H45+7</f>
        <v>45456</v>
      </c>
    </row>
    <row r="47" spans="1:8" ht="18.75" hidden="1" customHeight="1" x14ac:dyDescent="0.2">
      <c r="A47" s="1068" t="s">
        <v>2118</v>
      </c>
      <c r="B47" s="899" t="s">
        <v>388</v>
      </c>
      <c r="C47" s="1035" t="s">
        <v>3212</v>
      </c>
      <c r="D47" s="820">
        <v>45475</v>
      </c>
      <c r="E47" s="820">
        <f t="shared" ref="E47:E48" si="32">D47+5</f>
        <v>45480</v>
      </c>
      <c r="F47" s="820">
        <f t="shared" ref="F47:F48" si="33">E47+1</f>
        <v>45481</v>
      </c>
      <c r="G47" s="331"/>
      <c r="H47" s="777">
        <f t="shared" ref="H47:H61" si="34">H46+7</f>
        <v>45463</v>
      </c>
    </row>
    <row r="48" spans="1:8" ht="18.75" hidden="1" customHeight="1" x14ac:dyDescent="0.2">
      <c r="A48" s="1068" t="s">
        <v>3163</v>
      </c>
      <c r="B48" s="899" t="s">
        <v>388</v>
      </c>
      <c r="C48" s="1035" t="s">
        <v>3213</v>
      </c>
      <c r="D48" s="820">
        <v>45476</v>
      </c>
      <c r="E48" s="820">
        <f t="shared" si="32"/>
        <v>45481</v>
      </c>
      <c r="F48" s="820">
        <f t="shared" si="33"/>
        <v>45482</v>
      </c>
      <c r="G48" s="331"/>
      <c r="H48" s="777">
        <f t="shared" si="34"/>
        <v>45470</v>
      </c>
    </row>
    <row r="49" spans="1:8" ht="18.75" hidden="1" customHeight="1" x14ac:dyDescent="0.2">
      <c r="B49" s="1035" t="s">
        <v>3146</v>
      </c>
      <c r="C49" s="1035" t="s">
        <v>3214</v>
      </c>
      <c r="D49" s="1035">
        <v>45480</v>
      </c>
      <c r="E49" s="777">
        <f t="shared" ref="E49:E50" si="35">D49+5</f>
        <v>45485</v>
      </c>
      <c r="F49" s="777">
        <f t="shared" ref="F49:F50" si="36">E49+1</f>
        <v>45486</v>
      </c>
      <c r="G49" s="331"/>
      <c r="H49" s="777">
        <f t="shared" si="34"/>
        <v>45477</v>
      </c>
    </row>
    <row r="50" spans="1:8" ht="18.75" hidden="1" customHeight="1" x14ac:dyDescent="0.2">
      <c r="B50" s="1035" t="s">
        <v>3170</v>
      </c>
      <c r="C50" s="1035" t="s">
        <v>3215</v>
      </c>
      <c r="D50" s="1035">
        <v>45484</v>
      </c>
      <c r="E50" s="777">
        <f t="shared" si="35"/>
        <v>45489</v>
      </c>
      <c r="F50" s="777">
        <f t="shared" si="36"/>
        <v>45490</v>
      </c>
      <c r="G50" s="331"/>
      <c r="H50" s="777">
        <f t="shared" si="34"/>
        <v>45484</v>
      </c>
    </row>
    <row r="51" spans="1:8" ht="18.75" hidden="1" customHeight="1" x14ac:dyDescent="0.2">
      <c r="B51" s="1035" t="s">
        <v>3203</v>
      </c>
      <c r="C51" s="1035" t="s">
        <v>3216</v>
      </c>
      <c r="D51" s="1035">
        <v>45491</v>
      </c>
      <c r="E51" s="777">
        <f t="shared" ref="E51:E52" si="37">D51+5</f>
        <v>45496</v>
      </c>
      <c r="F51" s="777">
        <f t="shared" ref="F51:F52" si="38">E51+1</f>
        <v>45497</v>
      </c>
      <c r="G51" s="331"/>
      <c r="H51" s="777">
        <f t="shared" si="34"/>
        <v>45491</v>
      </c>
    </row>
    <row r="52" spans="1:8" ht="18.75" hidden="1" customHeight="1" x14ac:dyDescent="0.2">
      <c r="A52" s="1160" t="s">
        <v>2394</v>
      </c>
      <c r="B52" s="1035" t="s">
        <v>3155</v>
      </c>
      <c r="C52" s="1035" t="s">
        <v>3217</v>
      </c>
      <c r="D52" s="1035">
        <v>45507</v>
      </c>
      <c r="E52" s="777">
        <f t="shared" si="37"/>
        <v>45512</v>
      </c>
      <c r="F52" s="777">
        <f t="shared" si="38"/>
        <v>45513</v>
      </c>
      <c r="G52" s="331"/>
      <c r="H52" s="777">
        <f t="shared" si="34"/>
        <v>45498</v>
      </c>
    </row>
    <row r="53" spans="1:8" ht="13.5" hidden="1" customHeight="1" x14ac:dyDescent="0.2">
      <c r="B53" s="1114" t="s">
        <v>509</v>
      </c>
      <c r="C53" s="1035" t="s">
        <v>3218</v>
      </c>
      <c r="D53" s="1035">
        <v>45505</v>
      </c>
      <c r="E53" s="777">
        <f t="shared" ref="E53" si="39">D53+5</f>
        <v>45510</v>
      </c>
      <c r="F53" s="777">
        <f t="shared" ref="F53" si="40">E53+1</f>
        <v>45511</v>
      </c>
      <c r="G53" s="331"/>
      <c r="H53" s="777">
        <f t="shared" si="34"/>
        <v>45505</v>
      </c>
    </row>
    <row r="54" spans="1:8" ht="18.75" hidden="1" customHeight="1" x14ac:dyDescent="0.2">
      <c r="B54" s="1114" t="s">
        <v>388</v>
      </c>
      <c r="C54" s="1035" t="s">
        <v>3219</v>
      </c>
      <c r="D54" s="820">
        <v>45525</v>
      </c>
      <c r="E54" s="820">
        <f t="shared" ref="E54" si="41">D54+5</f>
        <v>45530</v>
      </c>
      <c r="F54" s="820">
        <f t="shared" ref="F54" si="42">E54+1</f>
        <v>45531</v>
      </c>
      <c r="G54" s="331"/>
      <c r="H54" s="777">
        <f t="shared" si="34"/>
        <v>45512</v>
      </c>
    </row>
    <row r="55" spans="1:8" ht="18.75" hidden="1" customHeight="1" x14ac:dyDescent="0.2">
      <c r="B55" s="1035" t="s">
        <v>3209</v>
      </c>
      <c r="C55" s="1035" t="s">
        <v>3220</v>
      </c>
      <c r="D55" s="916" t="s">
        <v>494</v>
      </c>
      <c r="E55" s="820" t="e">
        <f t="shared" ref="E55:E56" si="43">D55+5</f>
        <v>#VALUE!</v>
      </c>
      <c r="F55" s="820" t="e">
        <f t="shared" ref="F55:F56" si="44">E55+1</f>
        <v>#VALUE!</v>
      </c>
      <c r="G55" s="331"/>
      <c r="H55" s="777">
        <f t="shared" si="34"/>
        <v>45519</v>
      </c>
    </row>
    <row r="56" spans="1:8" ht="18.75" hidden="1" customHeight="1" x14ac:dyDescent="0.2">
      <c r="B56" s="1114" t="s">
        <v>388</v>
      </c>
      <c r="C56" s="1035" t="s">
        <v>3221</v>
      </c>
      <c r="D56" s="820">
        <v>45525</v>
      </c>
      <c r="E56" s="820">
        <f t="shared" si="43"/>
        <v>45530</v>
      </c>
      <c r="F56" s="820">
        <f t="shared" si="44"/>
        <v>45531</v>
      </c>
      <c r="G56" s="331"/>
      <c r="H56" s="777">
        <f t="shared" si="34"/>
        <v>45526</v>
      </c>
    </row>
    <row r="57" spans="1:8" ht="18.75" customHeight="1" x14ac:dyDescent="0.2">
      <c r="B57" s="1114" t="s">
        <v>3222</v>
      </c>
      <c r="C57" s="1035" t="s">
        <v>3223</v>
      </c>
      <c r="D57" s="1035">
        <v>45533</v>
      </c>
      <c r="E57" s="777">
        <f t="shared" ref="E57:E58" si="45">D57+5</f>
        <v>45538</v>
      </c>
      <c r="F57" s="777">
        <f t="shared" ref="F57:F58" si="46">E57+1</f>
        <v>45539</v>
      </c>
      <c r="G57" s="331"/>
      <c r="H57" s="777">
        <f t="shared" si="34"/>
        <v>45533</v>
      </c>
    </row>
    <row r="58" spans="1:8" ht="18.75" customHeight="1" x14ac:dyDescent="0.2">
      <c r="B58" s="1114" t="s">
        <v>388</v>
      </c>
      <c r="C58" s="1035" t="s">
        <v>3224</v>
      </c>
      <c r="D58" s="820">
        <v>45525</v>
      </c>
      <c r="E58" s="820">
        <f t="shared" si="45"/>
        <v>45530</v>
      </c>
      <c r="F58" s="820">
        <f t="shared" si="46"/>
        <v>45531</v>
      </c>
      <c r="G58" s="331"/>
      <c r="H58" s="777">
        <f t="shared" si="34"/>
        <v>45540</v>
      </c>
    </row>
    <row r="59" spans="1:8" ht="18.75" customHeight="1" x14ac:dyDescent="0.2">
      <c r="B59" s="1035" t="s">
        <v>3170</v>
      </c>
      <c r="C59" s="1035" t="s">
        <v>3225</v>
      </c>
      <c r="D59" s="1035">
        <v>45548</v>
      </c>
      <c r="E59" s="777">
        <f t="shared" ref="E59" si="47">D59+5</f>
        <v>45553</v>
      </c>
      <c r="F59" s="777">
        <f t="shared" ref="F59" si="48">E59+1</f>
        <v>45554</v>
      </c>
      <c r="G59" s="331"/>
      <c r="H59" s="777">
        <f t="shared" si="34"/>
        <v>45547</v>
      </c>
    </row>
    <row r="60" spans="1:8" ht="18.75" customHeight="1" x14ac:dyDescent="0.2">
      <c r="B60" s="1035" t="s">
        <v>2091</v>
      </c>
      <c r="C60" s="1035" t="s">
        <v>3226</v>
      </c>
      <c r="D60" s="1035">
        <v>45555</v>
      </c>
      <c r="E60" s="777">
        <f t="shared" ref="E60" si="49">D60+5</f>
        <v>45560</v>
      </c>
      <c r="F60" s="777">
        <f t="shared" ref="F60" si="50">E60+1</f>
        <v>45561</v>
      </c>
      <c r="G60" s="331"/>
      <c r="H60" s="777">
        <f t="shared" si="34"/>
        <v>45554</v>
      </c>
    </row>
    <row r="61" spans="1:8" ht="18.75" customHeight="1" x14ac:dyDescent="0.2">
      <c r="B61" s="1035" t="s">
        <v>1966</v>
      </c>
      <c r="C61" s="1035" t="s">
        <v>3227</v>
      </c>
      <c r="D61" s="1035">
        <v>45564</v>
      </c>
      <c r="E61" s="777">
        <f t="shared" ref="E61" si="51">D61+5</f>
        <v>45569</v>
      </c>
      <c r="F61" s="777">
        <f t="shared" ref="F61" si="52">E61+1</f>
        <v>45570</v>
      </c>
      <c r="G61" s="331"/>
      <c r="H61" s="777">
        <f t="shared" si="34"/>
        <v>45561</v>
      </c>
    </row>
    <row r="62" spans="1:8" ht="15.75" customHeight="1" x14ac:dyDescent="0.2">
      <c r="B62" s="164"/>
      <c r="C62" s="155"/>
      <c r="D62" s="155"/>
      <c r="E62" s="155"/>
      <c r="F62" s="155"/>
      <c r="G62" s="431"/>
      <c r="H62" s="448"/>
    </row>
    <row r="63" spans="1:8" ht="15.75" customHeight="1" x14ac:dyDescent="0.2">
      <c r="B63" s="695" t="s">
        <v>829</v>
      </c>
      <c r="C63" s="696"/>
      <c r="D63" s="696"/>
      <c r="E63" s="696"/>
      <c r="F63" s="696"/>
      <c r="G63" s="696"/>
      <c r="H63" s="696"/>
    </row>
    <row r="68" spans="2:8" s="147" customFormat="1" ht="18.75" customHeight="1" x14ac:dyDescent="0.2">
      <c r="B68" s="797" t="s">
        <v>535</v>
      </c>
      <c r="C68" s="145"/>
      <c r="D68" s="147" t="s">
        <v>536</v>
      </c>
      <c r="G68" s="147" t="s">
        <v>537</v>
      </c>
      <c r="H68" s="798"/>
    </row>
    <row r="69" spans="2:8" s="147" customFormat="1" ht="18.75" customHeight="1" x14ac:dyDescent="0.2">
      <c r="B69" s="799" t="s">
        <v>538</v>
      </c>
      <c r="C69" s="800" t="s">
        <v>539</v>
      </c>
      <c r="D69" s="133" t="s">
        <v>540</v>
      </c>
      <c r="F69" s="800" t="s">
        <v>541</v>
      </c>
      <c r="G69" s="145" t="s">
        <v>542</v>
      </c>
      <c r="H69" s="801" t="s">
        <v>543</v>
      </c>
    </row>
    <row r="70" spans="2:8" s="147" customFormat="1" ht="18.75" customHeight="1" x14ac:dyDescent="0.2">
      <c r="B70" s="799" t="s">
        <v>544</v>
      </c>
      <c r="C70" s="800" t="s">
        <v>545</v>
      </c>
      <c r="D70" s="133" t="s">
        <v>546</v>
      </c>
      <c r="E70" s="148" t="s">
        <v>547</v>
      </c>
      <c r="F70" s="804" t="s">
        <v>548</v>
      </c>
      <c r="G70" s="145" t="s">
        <v>549</v>
      </c>
      <c r="H70" s="801" t="s">
        <v>550</v>
      </c>
    </row>
    <row r="71" spans="2:8" s="147" customFormat="1" ht="18.75" customHeight="1" x14ac:dyDescent="0.2">
      <c r="B71" s="802" t="s">
        <v>551</v>
      </c>
      <c r="C71" s="803" t="s">
        <v>552</v>
      </c>
      <c r="D71" s="133" t="s">
        <v>553</v>
      </c>
      <c r="E71" s="148" t="s">
        <v>554</v>
      </c>
      <c r="F71" s="804" t="s">
        <v>555</v>
      </c>
      <c r="G71" s="603" t="s">
        <v>556</v>
      </c>
      <c r="H71" s="805" t="s">
        <v>557</v>
      </c>
    </row>
    <row r="72" spans="2:8" s="147" customFormat="1" ht="18.75" customHeight="1" x14ac:dyDescent="0.2">
      <c r="B72" s="802" t="s">
        <v>558</v>
      </c>
      <c r="C72" s="803" t="s">
        <v>559</v>
      </c>
      <c r="D72" s="133" t="s">
        <v>560</v>
      </c>
      <c r="E72" s="148" t="s">
        <v>561</v>
      </c>
      <c r="F72" s="804" t="s">
        <v>562</v>
      </c>
      <c r="G72" s="603" t="s">
        <v>563</v>
      </c>
      <c r="H72" s="805" t="s">
        <v>564</v>
      </c>
    </row>
    <row r="73" spans="2:8" s="147" customFormat="1" ht="18.75" customHeight="1" x14ac:dyDescent="0.2">
      <c r="B73" s="802" t="s">
        <v>565</v>
      </c>
      <c r="C73" s="803" t="s">
        <v>566</v>
      </c>
      <c r="D73" s="133" t="s">
        <v>567</v>
      </c>
      <c r="E73" s="148" t="s">
        <v>568</v>
      </c>
      <c r="F73" s="804" t="s">
        <v>569</v>
      </c>
      <c r="G73" s="603" t="s">
        <v>570</v>
      </c>
      <c r="H73" s="805" t="s">
        <v>571</v>
      </c>
    </row>
    <row r="74" spans="2:8" s="147" customFormat="1" ht="18.75" customHeight="1" x14ac:dyDescent="0.2">
      <c r="B74" s="802" t="s">
        <v>572</v>
      </c>
      <c r="C74" s="803" t="s">
        <v>573</v>
      </c>
      <c r="D74" s="133" t="s">
        <v>574</v>
      </c>
      <c r="E74" s="148" t="s">
        <v>575</v>
      </c>
      <c r="F74" s="804" t="s">
        <v>576</v>
      </c>
      <c r="G74" s="603" t="s">
        <v>577</v>
      </c>
      <c r="H74" s="805" t="s">
        <v>578</v>
      </c>
    </row>
    <row r="75" spans="2:8" s="147" customFormat="1" ht="18.75" customHeight="1" x14ac:dyDescent="0.2">
      <c r="B75" s="802" t="s">
        <v>579</v>
      </c>
      <c r="C75" s="803" t="s">
        <v>580</v>
      </c>
      <c r="D75" s="133" t="s">
        <v>581</v>
      </c>
      <c r="E75" s="148" t="s">
        <v>582</v>
      </c>
      <c r="F75" s="758" t="s">
        <v>583</v>
      </c>
      <c r="G75" s="603" t="s">
        <v>584</v>
      </c>
      <c r="H75" s="806" t="s">
        <v>585</v>
      </c>
    </row>
    <row r="76" spans="2:8" s="147" customFormat="1" ht="18.75" customHeight="1" x14ac:dyDescent="0.2">
      <c r="B76" s="802" t="s">
        <v>586</v>
      </c>
      <c r="C76" s="803" t="s">
        <v>587</v>
      </c>
      <c r="D76" s="133"/>
      <c r="E76" s="145"/>
      <c r="F76" s="603"/>
      <c r="H76" s="807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55" orientation="landscape" r:id="rId22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H80"/>
  <sheetViews>
    <sheetView showGridLines="0" zoomScale="115" zoomScaleNormal="115" zoomScaleSheetLayoutView="75" workbookViewId="0">
      <selection activeCell="D58" sqref="D58"/>
    </sheetView>
  </sheetViews>
  <sheetFormatPr defaultColWidth="9.140625" defaultRowHeight="17.25" customHeight="1" x14ac:dyDescent="0.2"/>
  <cols>
    <col min="1" max="1" width="15.7109375" style="336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9" width="20.7109375" style="149" customWidth="1"/>
    <col min="10" max="10" width="26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 x14ac:dyDescent="0.25">
      <c r="B2" s="1172" t="s">
        <v>116</v>
      </c>
      <c r="C2" s="1172"/>
      <c r="D2" s="1172"/>
      <c r="E2" s="1172"/>
      <c r="F2" s="1172"/>
      <c r="H2" s="1036" t="s">
        <v>377</v>
      </c>
    </row>
    <row r="3" spans="1:8" ht="17.25" customHeight="1" thickBot="1" x14ac:dyDescent="0.25">
      <c r="B3" s="1172"/>
      <c r="C3" s="1172"/>
      <c r="D3" s="1172"/>
      <c r="E3" s="1172"/>
      <c r="F3" s="1172"/>
    </row>
    <row r="4" spans="1:8" s="146" customFormat="1" ht="30" customHeight="1" thickBot="1" x14ac:dyDescent="0.25">
      <c r="A4" s="351"/>
      <c r="B4" s="1173" t="s">
        <v>3228</v>
      </c>
      <c r="C4" s="1174"/>
      <c r="D4" s="1174"/>
      <c r="E4" s="1174"/>
      <c r="F4" s="1175"/>
      <c r="G4" s="313"/>
      <c r="H4" s="147"/>
    </row>
    <row r="5" spans="1:8" s="146" customFormat="1" ht="30" customHeight="1" x14ac:dyDescent="0.2">
      <c r="A5" s="351"/>
      <c r="B5" s="1147"/>
      <c r="C5" s="1147"/>
      <c r="D5" s="1147"/>
      <c r="E5" s="1147"/>
      <c r="F5" s="1147"/>
      <c r="G5" s="313"/>
      <c r="H5" s="147"/>
    </row>
    <row r="6" spans="1:8" s="146" customFormat="1" ht="17.25" customHeight="1" x14ac:dyDescent="0.2">
      <c r="A6" s="351"/>
      <c r="B6" s="773"/>
      <c r="C6" s="773"/>
      <c r="D6" s="773"/>
      <c r="E6" s="773"/>
      <c r="F6" s="774"/>
      <c r="G6" s="313"/>
      <c r="H6" s="147"/>
    </row>
    <row r="7" spans="1:8" s="196" customFormat="1" ht="38.450000000000003" customHeight="1" x14ac:dyDescent="0.2">
      <c r="A7" s="1150"/>
      <c r="C7" s="633"/>
      <c r="D7" s="1176" t="s">
        <v>378</v>
      </c>
      <c r="E7" s="1023" t="s">
        <v>3229</v>
      </c>
      <c r="F7" s="1023" t="s">
        <v>305</v>
      </c>
      <c r="G7" s="861"/>
      <c r="H7" s="917" t="s">
        <v>803</v>
      </c>
    </row>
    <row r="8" spans="1:8" s="196" customFormat="1" ht="17.25" customHeight="1" x14ac:dyDescent="0.2">
      <c r="A8" s="1150"/>
      <c r="B8" s="1023" t="s">
        <v>380</v>
      </c>
      <c r="C8" s="1023" t="s">
        <v>381</v>
      </c>
      <c r="D8" s="1177"/>
      <c r="E8" s="1019" t="s">
        <v>143</v>
      </c>
      <c r="F8" s="1019" t="s">
        <v>174</v>
      </c>
      <c r="G8" s="633"/>
      <c r="H8" s="1023" t="s">
        <v>382</v>
      </c>
    </row>
    <row r="9" spans="1:8" s="196" customFormat="1" ht="22.5" hidden="1" customHeight="1" x14ac:dyDescent="0.2">
      <c r="A9" s="1150"/>
      <c r="B9" s="1093" t="s">
        <v>3230</v>
      </c>
      <c r="C9" s="777" t="s">
        <v>3231</v>
      </c>
      <c r="D9" s="777">
        <v>45232</v>
      </c>
      <c r="E9" s="777">
        <f t="shared" ref="E9:E13" si="0">D9+7</f>
        <v>45239</v>
      </c>
      <c r="F9" s="777">
        <f t="shared" ref="F9:F13" si="1">D9+11</f>
        <v>45243</v>
      </c>
      <c r="G9" s="783"/>
      <c r="H9" s="921" t="e">
        <f>#REF!+2</f>
        <v>#REF!</v>
      </c>
    </row>
    <row r="10" spans="1:8" s="196" customFormat="1" ht="22.5" hidden="1" customHeight="1" x14ac:dyDescent="0.2">
      <c r="A10" s="1150"/>
      <c r="B10" s="1093" t="s">
        <v>2956</v>
      </c>
      <c r="C10" s="777" t="s">
        <v>3232</v>
      </c>
      <c r="D10" s="777">
        <f t="shared" ref="D10:D17" si="2">D9+7</f>
        <v>45239</v>
      </c>
      <c r="E10" s="777">
        <f t="shared" si="0"/>
        <v>45246</v>
      </c>
      <c r="F10" s="777">
        <f t="shared" si="1"/>
        <v>45250</v>
      </c>
      <c r="G10" s="783"/>
      <c r="H10" s="921" t="e">
        <f>#REF!+2</f>
        <v>#REF!</v>
      </c>
    </row>
    <row r="11" spans="1:8" s="196" customFormat="1" ht="22.5" hidden="1" customHeight="1" x14ac:dyDescent="0.2">
      <c r="A11" s="1150"/>
      <c r="B11" s="1093" t="s">
        <v>3233</v>
      </c>
      <c r="C11" s="777" t="s">
        <v>3234</v>
      </c>
      <c r="D11" s="777">
        <f t="shared" si="2"/>
        <v>45246</v>
      </c>
      <c r="E11" s="777">
        <f t="shared" si="0"/>
        <v>45253</v>
      </c>
      <c r="F11" s="777">
        <f t="shared" si="1"/>
        <v>45257</v>
      </c>
      <c r="G11" s="783"/>
      <c r="H11" s="921" t="e">
        <f>#REF!+2</f>
        <v>#REF!</v>
      </c>
    </row>
    <row r="12" spans="1:8" s="196" customFormat="1" ht="22.5" hidden="1" customHeight="1" x14ac:dyDescent="0.2">
      <c r="A12" s="1150"/>
      <c r="B12" s="1093" t="s">
        <v>3235</v>
      </c>
      <c r="C12" s="777" t="s">
        <v>3236</v>
      </c>
      <c r="D12" s="777">
        <f t="shared" si="2"/>
        <v>45253</v>
      </c>
      <c r="E12" s="777">
        <f t="shared" si="0"/>
        <v>45260</v>
      </c>
      <c r="F12" s="777">
        <f t="shared" si="1"/>
        <v>45264</v>
      </c>
      <c r="G12" s="783"/>
      <c r="H12" s="921" t="e">
        <f>#REF!+2</f>
        <v>#REF!</v>
      </c>
    </row>
    <row r="13" spans="1:8" s="196" customFormat="1" ht="22.5" hidden="1" customHeight="1" x14ac:dyDescent="0.2">
      <c r="A13" s="1150"/>
      <c r="B13" s="1093" t="s">
        <v>3237</v>
      </c>
      <c r="C13" s="777" t="s">
        <v>3238</v>
      </c>
      <c r="D13" s="777">
        <f t="shared" si="2"/>
        <v>45260</v>
      </c>
      <c r="E13" s="777">
        <f t="shared" si="0"/>
        <v>45267</v>
      </c>
      <c r="F13" s="777">
        <f t="shared" si="1"/>
        <v>45271</v>
      </c>
      <c r="G13" s="783"/>
      <c r="H13" s="921" t="e">
        <f>#REF!+2</f>
        <v>#REF!</v>
      </c>
    </row>
    <row r="14" spans="1:8" s="196" customFormat="1" ht="22.15" hidden="1" customHeight="1" x14ac:dyDescent="0.2">
      <c r="A14" s="1150"/>
      <c r="B14" s="1093" t="s">
        <v>3239</v>
      </c>
      <c r="C14" s="777" t="s">
        <v>3240</v>
      </c>
      <c r="D14" s="777">
        <f t="shared" si="2"/>
        <v>45267</v>
      </c>
      <c r="E14" s="777">
        <f t="shared" ref="E14:E17" si="3">D14+7</f>
        <v>45274</v>
      </c>
      <c r="F14" s="777">
        <f t="shared" ref="F14:F17" si="4">D14+11</f>
        <v>45278</v>
      </c>
      <c r="G14" s="783"/>
      <c r="H14" s="921" t="e">
        <f>#REF!+2</f>
        <v>#REF!</v>
      </c>
    </row>
    <row r="15" spans="1:8" s="196" customFormat="1" ht="22.5" hidden="1" customHeight="1" x14ac:dyDescent="0.2">
      <c r="A15" s="1150"/>
      <c r="B15" s="1093" t="s">
        <v>3241</v>
      </c>
      <c r="C15" s="777" t="s">
        <v>3242</v>
      </c>
      <c r="D15" s="777">
        <f t="shared" si="2"/>
        <v>45274</v>
      </c>
      <c r="E15" s="777">
        <f t="shared" si="3"/>
        <v>45281</v>
      </c>
      <c r="F15" s="777">
        <f t="shared" si="4"/>
        <v>45285</v>
      </c>
      <c r="G15" s="783"/>
      <c r="H15" s="921" t="e">
        <f>#REF!+2</f>
        <v>#REF!</v>
      </c>
    </row>
    <row r="16" spans="1:8" s="196" customFormat="1" ht="22.5" hidden="1" customHeight="1" x14ac:dyDescent="0.2">
      <c r="A16" s="1150"/>
      <c r="B16" s="1093" t="s">
        <v>3243</v>
      </c>
      <c r="C16" s="777" t="s">
        <v>3244</v>
      </c>
      <c r="D16" s="777">
        <f t="shared" si="2"/>
        <v>45281</v>
      </c>
      <c r="E16" s="777">
        <f t="shared" si="3"/>
        <v>45288</v>
      </c>
      <c r="F16" s="777">
        <f t="shared" si="4"/>
        <v>45292</v>
      </c>
      <c r="G16" s="783"/>
      <c r="H16" s="921" t="e">
        <f>#REF!+2</f>
        <v>#REF!</v>
      </c>
    </row>
    <row r="17" spans="1:8" s="196" customFormat="1" ht="22.5" hidden="1" customHeight="1" x14ac:dyDescent="0.2">
      <c r="A17" s="1150"/>
      <c r="B17" s="1093" t="s">
        <v>3245</v>
      </c>
      <c r="C17" s="777" t="s">
        <v>3246</v>
      </c>
      <c r="D17" s="777">
        <f t="shared" si="2"/>
        <v>45288</v>
      </c>
      <c r="E17" s="777">
        <f t="shared" si="3"/>
        <v>45295</v>
      </c>
      <c r="F17" s="777">
        <f t="shared" si="4"/>
        <v>45299</v>
      </c>
      <c r="G17" s="783"/>
      <c r="H17" s="921" t="e">
        <f>#REF!+2</f>
        <v>#REF!</v>
      </c>
    </row>
    <row r="18" spans="1:8" s="196" customFormat="1" ht="22.5" hidden="1" customHeight="1" x14ac:dyDescent="0.2">
      <c r="A18" s="1150"/>
      <c r="B18" s="1093" t="s">
        <v>3247</v>
      </c>
      <c r="C18" s="777" t="s">
        <v>3248</v>
      </c>
      <c r="D18" s="777">
        <v>45295</v>
      </c>
      <c r="E18" s="777">
        <f t="shared" ref="E18" si="5">D18+7</f>
        <v>45302</v>
      </c>
      <c r="F18" s="777">
        <f t="shared" ref="F18" si="6">D18+11</f>
        <v>45306</v>
      </c>
      <c r="G18" s="783"/>
      <c r="H18" s="921" t="e">
        <f>#REF!+2</f>
        <v>#REF!</v>
      </c>
    </row>
    <row r="19" spans="1:8" s="196" customFormat="1" ht="22.5" hidden="1" customHeight="1" x14ac:dyDescent="0.2">
      <c r="A19" s="1150"/>
      <c r="B19" s="1093" t="s">
        <v>3249</v>
      </c>
      <c r="C19" s="777" t="s">
        <v>3250</v>
      </c>
      <c r="D19" s="777">
        <v>45304</v>
      </c>
      <c r="E19" s="777">
        <f t="shared" ref="E19" si="7">D19+7</f>
        <v>45311</v>
      </c>
      <c r="F19" s="777">
        <f t="shared" ref="F19" si="8">D19+11</f>
        <v>45315</v>
      </c>
      <c r="G19" s="783"/>
      <c r="H19" s="921" t="e">
        <f>#REF!+2</f>
        <v>#REF!</v>
      </c>
    </row>
    <row r="20" spans="1:8" s="196" customFormat="1" ht="22.5" hidden="1" customHeight="1" x14ac:dyDescent="0.2">
      <c r="A20" s="1150"/>
      <c r="B20" s="1093" t="s">
        <v>2966</v>
      </c>
      <c r="C20" s="777" t="s">
        <v>3251</v>
      </c>
      <c r="D20" s="777">
        <v>45326</v>
      </c>
      <c r="E20" s="777">
        <f t="shared" ref="E20:E22" si="9">D20+7</f>
        <v>45333</v>
      </c>
      <c r="F20" s="777">
        <f t="shared" ref="F20:F22" si="10">D20+11</f>
        <v>45337</v>
      </c>
      <c r="G20" s="783"/>
      <c r="H20" s="921" t="e">
        <f>#REF!+2</f>
        <v>#REF!</v>
      </c>
    </row>
    <row r="21" spans="1:8" s="196" customFormat="1" ht="22.5" hidden="1" customHeight="1" x14ac:dyDescent="0.2">
      <c r="A21" s="1150"/>
      <c r="B21" s="1093" t="s">
        <v>3252</v>
      </c>
      <c r="C21" s="777" t="s">
        <v>3253</v>
      </c>
      <c r="D21" s="777">
        <v>45334</v>
      </c>
      <c r="E21" s="777">
        <f t="shared" si="9"/>
        <v>45341</v>
      </c>
      <c r="F21" s="777">
        <f t="shared" si="10"/>
        <v>45345</v>
      </c>
      <c r="G21" s="783"/>
      <c r="H21" s="921" t="e">
        <f>#REF!+2</f>
        <v>#REF!</v>
      </c>
    </row>
    <row r="22" spans="1:8" s="196" customFormat="1" ht="22.5" hidden="1" customHeight="1" x14ac:dyDescent="0.2">
      <c r="A22" s="1150"/>
      <c r="B22" s="1093" t="s">
        <v>2972</v>
      </c>
      <c r="C22" s="777" t="s">
        <v>3254</v>
      </c>
      <c r="D22" s="777">
        <v>45346</v>
      </c>
      <c r="E22" s="777">
        <f t="shared" si="9"/>
        <v>45353</v>
      </c>
      <c r="F22" s="777">
        <f t="shared" si="10"/>
        <v>45357</v>
      </c>
      <c r="G22" s="783"/>
      <c r="H22" s="921" t="e">
        <f>#REF!+2</f>
        <v>#REF!</v>
      </c>
    </row>
    <row r="23" spans="1:8" s="196" customFormat="1" ht="22.5" hidden="1" customHeight="1" x14ac:dyDescent="0.2">
      <c r="A23" s="1150"/>
      <c r="B23" s="1093" t="s">
        <v>3230</v>
      </c>
      <c r="C23" s="777" t="s">
        <v>3255</v>
      </c>
      <c r="D23" s="777">
        <v>45356</v>
      </c>
      <c r="E23" s="777">
        <f t="shared" ref="E23:E25" si="11">D23+7</f>
        <v>45363</v>
      </c>
      <c r="F23" s="777">
        <f t="shared" ref="F23:F25" si="12">D23+11</f>
        <v>45367</v>
      </c>
      <c r="G23" s="783"/>
      <c r="H23" s="921" t="e">
        <f>#REF!+2</f>
        <v>#REF!</v>
      </c>
    </row>
    <row r="24" spans="1:8" s="196" customFormat="1" ht="22.5" hidden="1" customHeight="1" x14ac:dyDescent="0.2">
      <c r="A24" s="1150"/>
      <c r="B24" s="1093" t="s">
        <v>2956</v>
      </c>
      <c r="C24" s="777" t="s">
        <v>3256</v>
      </c>
      <c r="D24" s="777">
        <v>45360</v>
      </c>
      <c r="E24" s="777">
        <f t="shared" si="11"/>
        <v>45367</v>
      </c>
      <c r="F24" s="777">
        <f t="shared" si="12"/>
        <v>45371</v>
      </c>
      <c r="G24" s="788"/>
      <c r="H24" s="921" t="e">
        <f>#REF!+2</f>
        <v>#REF!</v>
      </c>
    </row>
    <row r="25" spans="1:8" s="196" customFormat="1" ht="22.5" hidden="1" customHeight="1" x14ac:dyDescent="0.2">
      <c r="A25" s="1150"/>
      <c r="B25" s="1093" t="s">
        <v>3233</v>
      </c>
      <c r="C25" s="777" t="s">
        <v>3257</v>
      </c>
      <c r="D25" s="777">
        <v>45377</v>
      </c>
      <c r="E25" s="777">
        <f t="shared" si="11"/>
        <v>45384</v>
      </c>
      <c r="F25" s="777">
        <f t="shared" si="12"/>
        <v>45388</v>
      </c>
      <c r="G25" s="783"/>
      <c r="H25" s="921" t="e">
        <f>#REF!+2</f>
        <v>#REF!</v>
      </c>
    </row>
    <row r="26" spans="1:8" s="196" customFormat="1" ht="22.5" hidden="1" customHeight="1" x14ac:dyDescent="0.2">
      <c r="A26" s="1150"/>
      <c r="B26" s="1057" t="s">
        <v>3235</v>
      </c>
      <c r="C26" s="1035" t="s">
        <v>3258</v>
      </c>
      <c r="D26" s="1035">
        <v>45392</v>
      </c>
      <c r="E26" s="777">
        <f t="shared" ref="E26" si="13">D26+7</f>
        <v>45399</v>
      </c>
      <c r="F26" s="777">
        <f t="shared" ref="F26" si="14">D26+11</f>
        <v>45403</v>
      </c>
      <c r="G26" s="783"/>
      <c r="H26" s="777" t="e">
        <f>#REF!+2</f>
        <v>#REF!</v>
      </c>
    </row>
    <row r="27" spans="1:8" s="196" customFormat="1" ht="22.5" hidden="1" customHeight="1" x14ac:dyDescent="0.2">
      <c r="A27" s="1150"/>
      <c r="B27" s="1057" t="s">
        <v>3259</v>
      </c>
      <c r="C27" s="1035" t="s">
        <v>3260</v>
      </c>
      <c r="D27" s="1035">
        <v>45385</v>
      </c>
      <c r="E27" s="777">
        <f t="shared" ref="E27" si="15">D27+7</f>
        <v>45392</v>
      </c>
      <c r="F27" s="777">
        <f t="shared" ref="F27" si="16">D27+11</f>
        <v>45396</v>
      </c>
      <c r="G27" s="783"/>
      <c r="H27" s="777" t="e">
        <f>#REF!+2</f>
        <v>#REF!</v>
      </c>
    </row>
    <row r="28" spans="1:8" s="196" customFormat="1" ht="22.5" hidden="1" customHeight="1" x14ac:dyDescent="0.2">
      <c r="A28" s="1150"/>
      <c r="B28" s="1057" t="s">
        <v>3239</v>
      </c>
      <c r="C28" s="1035" t="s">
        <v>3261</v>
      </c>
      <c r="D28" s="1035">
        <v>45397</v>
      </c>
      <c r="E28" s="777">
        <f t="shared" ref="E28" si="17">D28+7</f>
        <v>45404</v>
      </c>
      <c r="F28" s="777">
        <f t="shared" ref="F28" si="18">D28+11</f>
        <v>45408</v>
      </c>
      <c r="G28" s="783"/>
      <c r="H28" s="777" t="e">
        <f>#REF!+2</f>
        <v>#REF!</v>
      </c>
    </row>
    <row r="29" spans="1:8" s="196" customFormat="1" ht="22.5" hidden="1" customHeight="1" x14ac:dyDescent="0.2">
      <c r="A29" s="1150"/>
      <c r="B29" s="1057" t="s">
        <v>3241</v>
      </c>
      <c r="C29" s="1035" t="s">
        <v>3262</v>
      </c>
      <c r="D29" s="1035">
        <v>45399</v>
      </c>
      <c r="E29" s="777">
        <f t="shared" ref="E29:E34" si="19">D29+7</f>
        <v>45406</v>
      </c>
      <c r="F29" s="777">
        <f t="shared" ref="F29:F34" si="20">D29+11</f>
        <v>45410</v>
      </c>
      <c r="G29" s="783"/>
      <c r="H29" s="777" t="e">
        <f>#REF!+2</f>
        <v>#REF!</v>
      </c>
    </row>
    <row r="30" spans="1:8" s="196" customFormat="1" ht="22.5" hidden="1" customHeight="1" x14ac:dyDescent="0.2">
      <c r="A30" s="1150"/>
      <c r="B30" s="1057" t="s">
        <v>3243</v>
      </c>
      <c r="C30" s="1035" t="s">
        <v>3263</v>
      </c>
      <c r="D30" s="1035">
        <v>45408</v>
      </c>
      <c r="E30" s="777">
        <f t="shared" si="19"/>
        <v>45415</v>
      </c>
      <c r="F30" s="777">
        <f t="shared" si="20"/>
        <v>45419</v>
      </c>
      <c r="G30" s="783"/>
      <c r="H30" s="777" t="e">
        <f>#REF!+2</f>
        <v>#REF!</v>
      </c>
    </row>
    <row r="31" spans="1:8" s="196" customFormat="1" ht="22.5" hidden="1" customHeight="1" x14ac:dyDescent="0.2">
      <c r="A31" s="1150"/>
      <c r="B31" s="1057" t="s">
        <v>3245</v>
      </c>
      <c r="C31" s="1035" t="s">
        <v>3264</v>
      </c>
      <c r="D31" s="1035">
        <v>45415</v>
      </c>
      <c r="E31" s="777">
        <f t="shared" si="19"/>
        <v>45422</v>
      </c>
      <c r="F31" s="777">
        <f t="shared" si="20"/>
        <v>45426</v>
      </c>
      <c r="G31" s="783"/>
      <c r="H31" s="777" t="e">
        <f>#REF!+2</f>
        <v>#REF!</v>
      </c>
    </row>
    <row r="32" spans="1:8" s="196" customFormat="1" ht="22.5" hidden="1" customHeight="1" x14ac:dyDescent="0.2">
      <c r="A32" s="1150"/>
      <c r="B32" s="1057" t="s">
        <v>3247</v>
      </c>
      <c r="C32" s="1035" t="s">
        <v>3265</v>
      </c>
      <c r="D32" s="1035">
        <v>45425</v>
      </c>
      <c r="E32" s="777">
        <f t="shared" si="19"/>
        <v>45432</v>
      </c>
      <c r="F32" s="777">
        <f t="shared" si="20"/>
        <v>45436</v>
      </c>
      <c r="G32" s="783"/>
      <c r="H32" s="777">
        <v>45395</v>
      </c>
    </row>
    <row r="33" spans="1:8" s="196" customFormat="1" ht="22.5" hidden="1" customHeight="1" x14ac:dyDescent="0.2">
      <c r="A33" s="1150"/>
      <c r="B33" s="1057" t="s">
        <v>3249</v>
      </c>
      <c r="C33" s="1035" t="s">
        <v>3266</v>
      </c>
      <c r="D33" s="1035">
        <v>45428</v>
      </c>
      <c r="E33" s="777">
        <f t="shared" si="19"/>
        <v>45435</v>
      </c>
      <c r="F33" s="777">
        <f t="shared" si="20"/>
        <v>45439</v>
      </c>
      <c r="G33" s="783"/>
      <c r="H33" s="777">
        <f>H32+7</f>
        <v>45402</v>
      </c>
    </row>
    <row r="34" spans="1:8" s="196" customFormat="1" ht="22.5" hidden="1" customHeight="1" x14ac:dyDescent="0.2">
      <c r="A34" s="1150"/>
      <c r="B34" s="1014" t="s">
        <v>388</v>
      </c>
      <c r="C34" s="1035" t="s">
        <v>3267</v>
      </c>
      <c r="D34" s="820">
        <v>45407</v>
      </c>
      <c r="E34" s="820">
        <f t="shared" si="19"/>
        <v>45414</v>
      </c>
      <c r="F34" s="820">
        <f t="shared" si="20"/>
        <v>45418</v>
      </c>
      <c r="G34" s="783"/>
      <c r="H34" s="777">
        <f t="shared" ref="H34:H64" si="21">H33+7</f>
        <v>45409</v>
      </c>
    </row>
    <row r="35" spans="1:8" s="196" customFormat="1" ht="22.5" hidden="1" customHeight="1" x14ac:dyDescent="0.2">
      <c r="A35" s="1150"/>
      <c r="B35" s="1014" t="s">
        <v>388</v>
      </c>
      <c r="C35" s="1035" t="s">
        <v>3268</v>
      </c>
      <c r="D35" s="820">
        <v>45407</v>
      </c>
      <c r="E35" s="820">
        <f t="shared" ref="E35:E39" si="22">D35+7</f>
        <v>45414</v>
      </c>
      <c r="F35" s="820">
        <f t="shared" ref="F35:F39" si="23">D35+11</f>
        <v>45418</v>
      </c>
      <c r="G35" s="783"/>
      <c r="H35" s="777">
        <f t="shared" si="21"/>
        <v>45416</v>
      </c>
    </row>
    <row r="36" spans="1:8" s="196" customFormat="1" ht="20.100000000000001" hidden="1" customHeight="1" x14ac:dyDescent="0.2">
      <c r="A36" s="1150" t="s">
        <v>3269</v>
      </c>
      <c r="B36" s="1057" t="s">
        <v>3114</v>
      </c>
      <c r="C36" s="1035" t="s">
        <v>3270</v>
      </c>
      <c r="D36" s="1035">
        <v>45431</v>
      </c>
      <c r="E36" s="777">
        <f t="shared" si="22"/>
        <v>45438</v>
      </c>
      <c r="F36" s="777">
        <f t="shared" si="23"/>
        <v>45442</v>
      </c>
      <c r="G36" s="783"/>
      <c r="H36" s="777">
        <f t="shared" si="21"/>
        <v>45423</v>
      </c>
    </row>
    <row r="37" spans="1:8" s="196" customFormat="1" ht="20.100000000000001" hidden="1" customHeight="1" x14ac:dyDescent="0.2">
      <c r="A37" s="1150"/>
      <c r="B37" s="1057" t="s">
        <v>2966</v>
      </c>
      <c r="C37" s="1035" t="s">
        <v>3271</v>
      </c>
      <c r="D37" s="1035">
        <v>45441</v>
      </c>
      <c r="E37" s="777">
        <f t="shared" si="22"/>
        <v>45448</v>
      </c>
      <c r="F37" s="777">
        <f t="shared" si="23"/>
        <v>45452</v>
      </c>
      <c r="G37" s="783"/>
      <c r="H37" s="777">
        <f t="shared" si="21"/>
        <v>45430</v>
      </c>
    </row>
    <row r="38" spans="1:8" s="196" customFormat="1" ht="20.100000000000001" hidden="1" customHeight="1" x14ac:dyDescent="0.2">
      <c r="A38" s="1150"/>
      <c r="B38" s="1057" t="s">
        <v>3252</v>
      </c>
      <c r="C38" s="1035" t="s">
        <v>3272</v>
      </c>
      <c r="D38" s="1035">
        <v>45441</v>
      </c>
      <c r="E38" s="777">
        <f t="shared" si="22"/>
        <v>45448</v>
      </c>
      <c r="F38" s="777">
        <f t="shared" si="23"/>
        <v>45452</v>
      </c>
      <c r="G38" s="783"/>
      <c r="H38" s="777">
        <f t="shared" si="21"/>
        <v>45437</v>
      </c>
    </row>
    <row r="39" spans="1:8" s="196" customFormat="1" ht="20.100000000000001" hidden="1" customHeight="1" x14ac:dyDescent="0.2">
      <c r="A39" s="1150"/>
      <c r="B39" s="1014" t="s">
        <v>494</v>
      </c>
      <c r="C39" s="1035" t="s">
        <v>3273</v>
      </c>
      <c r="D39" s="820">
        <v>45451</v>
      </c>
      <c r="E39" s="820">
        <f t="shared" si="22"/>
        <v>45458</v>
      </c>
      <c r="F39" s="820">
        <f t="shared" si="23"/>
        <v>45462</v>
      </c>
      <c r="G39" s="783"/>
      <c r="H39" s="777">
        <f t="shared" si="21"/>
        <v>45444</v>
      </c>
    </row>
    <row r="40" spans="1:8" s="196" customFormat="1" ht="20.100000000000001" hidden="1" customHeight="1" x14ac:dyDescent="0.2">
      <c r="A40" s="1150" t="s">
        <v>3269</v>
      </c>
      <c r="B40" s="1057" t="s">
        <v>2972</v>
      </c>
      <c r="C40" s="1035" t="s">
        <v>3274</v>
      </c>
      <c r="D40" s="1035">
        <v>45462</v>
      </c>
      <c r="E40" s="777">
        <f t="shared" ref="E40:E43" si="24">D40+7</f>
        <v>45469</v>
      </c>
      <c r="F40" s="777">
        <f t="shared" ref="F40:F43" si="25">D40+11</f>
        <v>45473</v>
      </c>
      <c r="G40" s="783"/>
      <c r="H40" s="777">
        <f t="shared" si="21"/>
        <v>45451</v>
      </c>
    </row>
    <row r="41" spans="1:8" s="196" customFormat="1" ht="20.100000000000001" hidden="1" customHeight="1" x14ac:dyDescent="0.2">
      <c r="A41" s="1150"/>
      <c r="B41" s="1057" t="s">
        <v>2956</v>
      </c>
      <c r="C41" s="1035" t="s">
        <v>3275</v>
      </c>
      <c r="D41" s="1035">
        <v>45471</v>
      </c>
      <c r="E41" s="777">
        <f t="shared" si="24"/>
        <v>45478</v>
      </c>
      <c r="F41" s="777">
        <f t="shared" si="25"/>
        <v>45482</v>
      </c>
      <c r="G41" s="783"/>
      <c r="H41" s="777">
        <f t="shared" si="21"/>
        <v>45458</v>
      </c>
    </row>
    <row r="42" spans="1:8" s="196" customFormat="1" ht="20.100000000000001" hidden="1" customHeight="1" x14ac:dyDescent="0.2">
      <c r="A42" s="1150"/>
      <c r="B42" s="1057" t="s">
        <v>3121</v>
      </c>
      <c r="C42" s="1035" t="s">
        <v>3276</v>
      </c>
      <c r="D42" s="1035">
        <v>45478</v>
      </c>
      <c r="E42" s="777">
        <f t="shared" si="24"/>
        <v>45485</v>
      </c>
      <c r="F42" s="777">
        <f t="shared" si="25"/>
        <v>45489</v>
      </c>
      <c r="G42" s="783"/>
      <c r="H42" s="777">
        <f t="shared" si="21"/>
        <v>45465</v>
      </c>
    </row>
    <row r="43" spans="1:8" s="196" customFormat="1" ht="20.100000000000001" hidden="1" customHeight="1" x14ac:dyDescent="0.2">
      <c r="A43" s="1150"/>
      <c r="B43" s="1057" t="s">
        <v>3277</v>
      </c>
      <c r="C43" s="1035" t="s">
        <v>3278</v>
      </c>
      <c r="D43" s="1035">
        <v>45484</v>
      </c>
      <c r="E43" s="777">
        <f t="shared" si="24"/>
        <v>45491</v>
      </c>
      <c r="F43" s="777">
        <f t="shared" si="25"/>
        <v>45495</v>
      </c>
      <c r="G43" s="783"/>
      <c r="H43" s="777">
        <f t="shared" si="21"/>
        <v>45472</v>
      </c>
    </row>
    <row r="44" spans="1:8" s="196" customFormat="1" ht="20.100000000000001" hidden="1" customHeight="1" x14ac:dyDescent="0.2">
      <c r="A44" s="1150"/>
      <c r="B44" s="1057" t="s">
        <v>3124</v>
      </c>
      <c r="C44" s="1035" t="s">
        <v>3279</v>
      </c>
      <c r="D44" s="1035">
        <v>45500</v>
      </c>
      <c r="E44" s="777">
        <f t="shared" ref="E44:E46" si="26">D44+7</f>
        <v>45507</v>
      </c>
      <c r="F44" s="916" t="s">
        <v>494</v>
      </c>
      <c r="G44" s="783"/>
      <c r="H44" s="777">
        <f t="shared" si="21"/>
        <v>45479</v>
      </c>
    </row>
    <row r="45" spans="1:8" s="196" customFormat="1" ht="20.100000000000001" hidden="1" customHeight="1" x14ac:dyDescent="0.2">
      <c r="A45" s="1150"/>
      <c r="B45" s="1057" t="s">
        <v>3259</v>
      </c>
      <c r="C45" s="1035" t="s">
        <v>3280</v>
      </c>
      <c r="D45" s="1035">
        <v>45503</v>
      </c>
      <c r="E45" s="916" t="s">
        <v>494</v>
      </c>
      <c r="F45" s="777">
        <f t="shared" ref="F45:F46" si="27">D45+11</f>
        <v>45514</v>
      </c>
      <c r="G45" s="783"/>
      <c r="H45" s="777">
        <f t="shared" si="21"/>
        <v>45486</v>
      </c>
    </row>
    <row r="46" spans="1:8" s="196" customFormat="1" ht="20.100000000000001" hidden="1" customHeight="1" x14ac:dyDescent="0.2">
      <c r="A46" s="1150"/>
      <c r="B46" s="1057" t="s">
        <v>3235</v>
      </c>
      <c r="C46" s="1035" t="s">
        <v>3281</v>
      </c>
      <c r="D46" s="1035">
        <v>45512</v>
      </c>
      <c r="E46" s="777">
        <f t="shared" si="26"/>
        <v>45519</v>
      </c>
      <c r="F46" s="777">
        <f t="shared" si="27"/>
        <v>45523</v>
      </c>
      <c r="G46" s="783"/>
      <c r="H46" s="777">
        <f t="shared" si="21"/>
        <v>45493</v>
      </c>
    </row>
    <row r="47" spans="1:8" s="196" customFormat="1" ht="20.100000000000001" hidden="1" customHeight="1" x14ac:dyDescent="0.2">
      <c r="A47" s="1150"/>
      <c r="B47" s="1057" t="s">
        <v>3239</v>
      </c>
      <c r="C47" s="1035" t="s">
        <v>3282</v>
      </c>
      <c r="D47" s="1035">
        <v>45526</v>
      </c>
      <c r="E47" s="777">
        <f t="shared" ref="E47:E51" si="28">D47+7</f>
        <v>45533</v>
      </c>
      <c r="F47" s="916" t="s">
        <v>494</v>
      </c>
      <c r="G47" s="783"/>
      <c r="H47" s="777">
        <f t="shared" si="21"/>
        <v>45500</v>
      </c>
    </row>
    <row r="48" spans="1:8" s="196" customFormat="1" ht="20.100000000000001" hidden="1" customHeight="1" x14ac:dyDescent="0.2">
      <c r="A48" s="1150"/>
      <c r="B48" s="1057" t="s">
        <v>3241</v>
      </c>
      <c r="C48" s="1035" t="s">
        <v>3283</v>
      </c>
      <c r="D48" s="916" t="s">
        <v>494</v>
      </c>
      <c r="E48" s="820" t="e">
        <f t="shared" si="28"/>
        <v>#VALUE!</v>
      </c>
      <c r="F48" s="820" t="e">
        <f t="shared" ref="F48:F51" si="29">D48+11</f>
        <v>#VALUE!</v>
      </c>
      <c r="G48" s="783"/>
      <c r="H48" s="777">
        <f t="shared" si="21"/>
        <v>45507</v>
      </c>
    </row>
    <row r="49" spans="1:8" s="196" customFormat="1" ht="20.100000000000001" hidden="1" customHeight="1" x14ac:dyDescent="0.2">
      <c r="A49" s="1150"/>
      <c r="B49" s="1057" t="s">
        <v>3243</v>
      </c>
      <c r="C49" s="1035" t="s">
        <v>3284</v>
      </c>
      <c r="D49" s="1035">
        <v>45532</v>
      </c>
      <c r="E49" s="777">
        <f t="shared" si="28"/>
        <v>45539</v>
      </c>
      <c r="F49" s="777">
        <f t="shared" si="29"/>
        <v>45543</v>
      </c>
      <c r="G49" s="783"/>
      <c r="H49" s="777">
        <f t="shared" si="21"/>
        <v>45514</v>
      </c>
    </row>
    <row r="50" spans="1:8" s="196" customFormat="1" ht="20.100000000000001" hidden="1" customHeight="1" x14ac:dyDescent="0.2">
      <c r="A50" s="1150"/>
      <c r="B50" s="1057" t="s">
        <v>3245</v>
      </c>
      <c r="C50" s="1035" t="s">
        <v>3285</v>
      </c>
      <c r="D50" s="1035">
        <v>45535</v>
      </c>
      <c r="E50" s="777">
        <f t="shared" si="28"/>
        <v>45542</v>
      </c>
      <c r="F50" s="777">
        <f t="shared" si="29"/>
        <v>45546</v>
      </c>
      <c r="G50" s="783"/>
      <c r="H50" s="777">
        <f t="shared" si="21"/>
        <v>45521</v>
      </c>
    </row>
    <row r="51" spans="1:8" s="196" customFormat="1" ht="20.100000000000001" hidden="1" customHeight="1" x14ac:dyDescent="0.2">
      <c r="A51" s="1150"/>
      <c r="B51" s="1057" t="s">
        <v>3114</v>
      </c>
      <c r="C51" s="1035" t="s">
        <v>3286</v>
      </c>
      <c r="D51" s="1035">
        <v>45542</v>
      </c>
      <c r="E51" s="777">
        <f t="shared" si="28"/>
        <v>45549</v>
      </c>
      <c r="F51" s="777">
        <f t="shared" si="29"/>
        <v>45553</v>
      </c>
      <c r="G51" s="783"/>
      <c r="H51" s="777">
        <f t="shared" si="21"/>
        <v>45528</v>
      </c>
    </row>
    <row r="52" spans="1:8" s="196" customFormat="1" ht="20.100000000000001" hidden="1" customHeight="1" x14ac:dyDescent="0.2">
      <c r="A52" s="1150"/>
      <c r="B52" s="1057" t="s">
        <v>3249</v>
      </c>
      <c r="C52" s="1035" t="s">
        <v>3287</v>
      </c>
      <c r="D52" s="1035">
        <v>45551</v>
      </c>
      <c r="E52" s="777">
        <f t="shared" ref="E52:E54" si="30">D52+7</f>
        <v>45558</v>
      </c>
      <c r="F52" s="777">
        <f t="shared" ref="F52:F54" si="31">D52+11</f>
        <v>45562</v>
      </c>
      <c r="G52" s="783"/>
      <c r="H52" s="777">
        <f t="shared" si="21"/>
        <v>45535</v>
      </c>
    </row>
    <row r="53" spans="1:8" s="196" customFormat="1" ht="20.100000000000001" hidden="1" customHeight="1" x14ac:dyDescent="0.2">
      <c r="A53" s="1150"/>
      <c r="B53" s="1057" t="s">
        <v>3252</v>
      </c>
      <c r="C53" s="1035" t="s">
        <v>3288</v>
      </c>
      <c r="D53" s="1035">
        <v>45557</v>
      </c>
      <c r="E53" s="777">
        <f t="shared" si="30"/>
        <v>45564</v>
      </c>
      <c r="F53" s="777">
        <f t="shared" si="31"/>
        <v>45568</v>
      </c>
      <c r="G53" s="783"/>
      <c r="H53" s="777">
        <f t="shared" si="21"/>
        <v>45542</v>
      </c>
    </row>
    <row r="54" spans="1:8" s="196" customFormat="1" ht="20.100000000000001" hidden="1" customHeight="1" x14ac:dyDescent="0.2">
      <c r="A54" s="1150"/>
      <c r="B54" s="1057" t="s">
        <v>3289</v>
      </c>
      <c r="C54" s="1035" t="s">
        <v>3290</v>
      </c>
      <c r="D54" s="1035">
        <v>45564</v>
      </c>
      <c r="E54" s="777">
        <f t="shared" si="30"/>
        <v>45571</v>
      </c>
      <c r="F54" s="777">
        <f t="shared" si="31"/>
        <v>45575</v>
      </c>
      <c r="G54" s="783"/>
      <c r="H54" s="777">
        <f t="shared" si="21"/>
        <v>45549</v>
      </c>
    </row>
    <row r="55" spans="1:8" s="196" customFormat="1" ht="20.100000000000001" hidden="1" customHeight="1" x14ac:dyDescent="0.2">
      <c r="A55" s="1150"/>
      <c r="B55" s="1155" t="s">
        <v>388</v>
      </c>
      <c r="C55" s="1035" t="s">
        <v>3291</v>
      </c>
      <c r="D55" s="820">
        <v>45562</v>
      </c>
      <c r="E55" s="820">
        <f t="shared" ref="E55:E59" si="32">D55+7</f>
        <v>45569</v>
      </c>
      <c r="F55" s="820">
        <f t="shared" ref="F55:F59" si="33">D55+11</f>
        <v>45573</v>
      </c>
      <c r="G55" s="783"/>
      <c r="H55" s="777">
        <f t="shared" si="21"/>
        <v>45556</v>
      </c>
    </row>
    <row r="56" spans="1:8" s="196" customFormat="1" ht="20.100000000000001" hidden="1" customHeight="1" x14ac:dyDescent="0.2">
      <c r="A56" s="1150"/>
      <c r="B56" s="1057" t="s">
        <v>2972</v>
      </c>
      <c r="C56" s="1035" t="s">
        <v>3292</v>
      </c>
      <c r="D56" s="1035">
        <v>45571</v>
      </c>
      <c r="E56" s="777">
        <f t="shared" si="32"/>
        <v>45578</v>
      </c>
      <c r="F56" s="777">
        <f t="shared" si="33"/>
        <v>45582</v>
      </c>
      <c r="G56" s="783"/>
      <c r="H56" s="777">
        <f t="shared" si="21"/>
        <v>45563</v>
      </c>
    </row>
    <row r="57" spans="1:8" s="196" customFormat="1" ht="20.100000000000001" customHeight="1" x14ac:dyDescent="0.2">
      <c r="A57" s="1150"/>
      <c r="B57" s="1057" t="s">
        <v>2956</v>
      </c>
      <c r="C57" s="1035" t="s">
        <v>3293</v>
      </c>
      <c r="D57" s="1035">
        <v>45580</v>
      </c>
      <c r="E57" s="777">
        <f t="shared" si="32"/>
        <v>45587</v>
      </c>
      <c r="F57" s="777">
        <f t="shared" si="33"/>
        <v>45591</v>
      </c>
      <c r="G57" s="783"/>
      <c r="H57" s="777">
        <f t="shared" si="21"/>
        <v>45570</v>
      </c>
    </row>
    <row r="58" spans="1:8" s="196" customFormat="1" ht="20.100000000000001" customHeight="1" x14ac:dyDescent="0.2">
      <c r="A58" s="1150"/>
      <c r="B58" s="1057" t="s">
        <v>3121</v>
      </c>
      <c r="C58" s="1035" t="s">
        <v>3294</v>
      </c>
      <c r="D58" s="1035">
        <v>45588</v>
      </c>
      <c r="E58" s="777">
        <f t="shared" si="32"/>
        <v>45595</v>
      </c>
      <c r="F58" s="777">
        <f t="shared" si="33"/>
        <v>45599</v>
      </c>
      <c r="G58" s="783"/>
      <c r="H58" s="777">
        <f t="shared" si="21"/>
        <v>45577</v>
      </c>
    </row>
    <row r="59" spans="1:8" s="196" customFormat="1" ht="20.100000000000001" customHeight="1" x14ac:dyDescent="0.2">
      <c r="A59" s="1150"/>
      <c r="B59" s="1057" t="s">
        <v>3277</v>
      </c>
      <c r="C59" s="1035" t="s">
        <v>3295</v>
      </c>
      <c r="D59" s="1035">
        <v>45594</v>
      </c>
      <c r="E59" s="777">
        <f t="shared" si="32"/>
        <v>45601</v>
      </c>
      <c r="F59" s="777">
        <f t="shared" si="33"/>
        <v>45605</v>
      </c>
      <c r="G59" s="783"/>
      <c r="H59" s="777">
        <f t="shared" si="21"/>
        <v>45584</v>
      </c>
    </row>
    <row r="60" spans="1:8" s="196" customFormat="1" ht="20.100000000000001" customHeight="1" x14ac:dyDescent="0.2">
      <c r="A60" s="1150"/>
      <c r="B60" s="1057" t="s">
        <v>3124</v>
      </c>
      <c r="C60" s="1035" t="s">
        <v>3296</v>
      </c>
      <c r="D60" s="1035">
        <v>45602</v>
      </c>
      <c r="E60" s="777">
        <f t="shared" ref="E60:E63" si="34">D60+7</f>
        <v>45609</v>
      </c>
      <c r="F60" s="777">
        <f t="shared" ref="F60:F63" si="35">D60+11</f>
        <v>45613</v>
      </c>
      <c r="G60" s="783"/>
      <c r="H60" s="777">
        <f t="shared" si="21"/>
        <v>45591</v>
      </c>
    </row>
    <row r="61" spans="1:8" s="196" customFormat="1" ht="20.100000000000001" customHeight="1" x14ac:dyDescent="0.2">
      <c r="A61" s="1150"/>
      <c r="B61" s="1057" t="s">
        <v>3259</v>
      </c>
      <c r="C61" s="1035" t="s">
        <v>3297</v>
      </c>
      <c r="D61" s="1035">
        <v>45607</v>
      </c>
      <c r="E61" s="777">
        <f t="shared" si="34"/>
        <v>45614</v>
      </c>
      <c r="F61" s="777">
        <f t="shared" si="35"/>
        <v>45618</v>
      </c>
      <c r="G61" s="783"/>
      <c r="H61" s="777">
        <f t="shared" si="21"/>
        <v>45598</v>
      </c>
    </row>
    <row r="62" spans="1:8" s="196" customFormat="1" ht="20.100000000000001" customHeight="1" x14ac:dyDescent="0.2">
      <c r="A62" s="1150"/>
      <c r="B62" s="1155" t="s">
        <v>388</v>
      </c>
      <c r="C62" s="1035" t="s">
        <v>3298</v>
      </c>
      <c r="D62" s="820">
        <v>45588</v>
      </c>
      <c r="E62" s="820">
        <f t="shared" si="34"/>
        <v>45595</v>
      </c>
      <c r="F62" s="820">
        <f t="shared" si="35"/>
        <v>45599</v>
      </c>
      <c r="G62" s="783"/>
      <c r="H62" s="777">
        <f t="shared" si="21"/>
        <v>45605</v>
      </c>
    </row>
    <row r="63" spans="1:8" s="196" customFormat="1" ht="20.100000000000001" customHeight="1" x14ac:dyDescent="0.2">
      <c r="A63" s="1150"/>
      <c r="B63" s="1057" t="s">
        <v>3235</v>
      </c>
      <c r="C63" s="1035" t="s">
        <v>3299</v>
      </c>
      <c r="D63" s="1035">
        <v>45618</v>
      </c>
      <c r="E63" s="777">
        <f t="shared" si="34"/>
        <v>45625</v>
      </c>
      <c r="F63" s="777">
        <f t="shared" si="35"/>
        <v>45629</v>
      </c>
      <c r="G63" s="783"/>
      <c r="H63" s="777">
        <f t="shared" si="21"/>
        <v>45612</v>
      </c>
    </row>
    <row r="64" spans="1:8" s="196" customFormat="1" ht="20.100000000000001" customHeight="1" x14ac:dyDescent="0.2">
      <c r="A64" s="1150"/>
      <c r="B64" s="1057" t="s">
        <v>3239</v>
      </c>
      <c r="C64" s="1035" t="s">
        <v>3300</v>
      </c>
      <c r="D64" s="1035">
        <v>45621</v>
      </c>
      <c r="E64" s="777">
        <f t="shared" ref="E64" si="36">D64+7</f>
        <v>45628</v>
      </c>
      <c r="F64" s="777">
        <f t="shared" ref="F64" si="37">D64+11</f>
        <v>45632</v>
      </c>
      <c r="G64" s="783"/>
      <c r="H64" s="777">
        <f t="shared" si="21"/>
        <v>45619</v>
      </c>
    </row>
    <row r="65" spans="1:8" s="159" customFormat="1" ht="22.5" customHeight="1" x14ac:dyDescent="0.2">
      <c r="A65" s="351"/>
      <c r="B65" s="145"/>
      <c r="C65" s="155"/>
      <c r="D65" s="155"/>
      <c r="E65" s="155"/>
      <c r="F65" s="155"/>
      <c r="G65" s="423"/>
      <c r="H65" s="571"/>
    </row>
    <row r="66" spans="1:8" s="159" customFormat="1" ht="17.25" customHeight="1" x14ac:dyDescent="0.2">
      <c r="A66" s="351"/>
      <c r="B66" s="695" t="s">
        <v>829</v>
      </c>
      <c r="C66" s="696"/>
      <c r="D66" s="696"/>
      <c r="E66" s="696"/>
      <c r="F66" s="696"/>
      <c r="G66" s="696"/>
      <c r="H66" s="145"/>
    </row>
    <row r="67" spans="1:8" s="159" customFormat="1" ht="17.25" customHeight="1" x14ac:dyDescent="0.2">
      <c r="A67" s="337"/>
      <c r="B67" s="695"/>
      <c r="C67" s="696"/>
      <c r="D67" s="696"/>
      <c r="E67" s="696"/>
      <c r="F67" s="696"/>
      <c r="G67" s="696"/>
      <c r="H67" s="145"/>
    </row>
    <row r="68" spans="1:8" s="159" customFormat="1" ht="17.25" customHeight="1" x14ac:dyDescent="0.2">
      <c r="A68" s="338"/>
      <c r="B68" s="695"/>
      <c r="C68" s="696"/>
      <c r="D68" s="696"/>
      <c r="E68" s="696" t="s">
        <v>1961</v>
      </c>
      <c r="F68" s="695"/>
      <c r="G68" s="695"/>
      <c r="H68" s="195"/>
    </row>
    <row r="69" spans="1:8" s="159" customFormat="1" ht="17.25" customHeight="1" thickBot="1" x14ac:dyDescent="0.25">
      <c r="A69" s="338"/>
      <c r="B69" s="697"/>
      <c r="C69" s="695"/>
      <c r="D69" s="695"/>
      <c r="E69" s="695"/>
      <c r="F69" s="695"/>
      <c r="G69" s="695"/>
      <c r="H69" s="197"/>
    </row>
    <row r="70" spans="1:8" s="147" customFormat="1" ht="18.75" customHeight="1" x14ac:dyDescent="0.2">
      <c r="A70" s="898"/>
      <c r="B70" s="790"/>
      <c r="C70" s="791"/>
      <c r="D70" s="792"/>
      <c r="E70" s="793"/>
      <c r="F70" s="794"/>
      <c r="G70" s="795"/>
      <c r="H70" s="796"/>
    </row>
    <row r="71" spans="1:8" s="147" customFormat="1" ht="18.75" customHeight="1" x14ac:dyDescent="0.2">
      <c r="A71" s="898"/>
      <c r="B71" s="797" t="s">
        <v>535</v>
      </c>
      <c r="C71" s="145"/>
      <c r="D71" s="147" t="s">
        <v>536</v>
      </c>
      <c r="G71" s="147" t="s">
        <v>537</v>
      </c>
      <c r="H71" s="798"/>
    </row>
    <row r="72" spans="1:8" s="147" customFormat="1" ht="18.75" customHeight="1" x14ac:dyDescent="0.2">
      <c r="A72" s="898"/>
      <c r="B72" s="799" t="s">
        <v>538</v>
      </c>
      <c r="C72" s="800" t="s">
        <v>539</v>
      </c>
      <c r="D72" s="133" t="s">
        <v>540</v>
      </c>
      <c r="F72" s="800" t="s">
        <v>541</v>
      </c>
      <c r="G72" s="145" t="s">
        <v>542</v>
      </c>
      <c r="H72" s="801" t="s">
        <v>543</v>
      </c>
    </row>
    <row r="73" spans="1:8" s="147" customFormat="1" ht="18.75" customHeight="1" x14ac:dyDescent="0.2">
      <c r="A73" s="898"/>
      <c r="B73" s="799" t="s">
        <v>544</v>
      </c>
      <c r="C73" s="800" t="s">
        <v>545</v>
      </c>
      <c r="D73" s="133" t="s">
        <v>546</v>
      </c>
      <c r="E73" s="148" t="s">
        <v>547</v>
      </c>
      <c r="F73" s="804" t="s">
        <v>548</v>
      </c>
      <c r="G73" s="145" t="s">
        <v>549</v>
      </c>
      <c r="H73" s="801" t="s">
        <v>550</v>
      </c>
    </row>
    <row r="74" spans="1:8" s="147" customFormat="1" ht="18.75" customHeight="1" x14ac:dyDescent="0.2">
      <c r="A74" s="898"/>
      <c r="B74" s="802" t="s">
        <v>551</v>
      </c>
      <c r="C74" s="803" t="s">
        <v>552</v>
      </c>
      <c r="D74" s="133" t="s">
        <v>553</v>
      </c>
      <c r="E74" s="148" t="s">
        <v>554</v>
      </c>
      <c r="F74" s="804" t="s">
        <v>555</v>
      </c>
      <c r="G74" s="603" t="s">
        <v>556</v>
      </c>
      <c r="H74" s="805" t="s">
        <v>557</v>
      </c>
    </row>
    <row r="75" spans="1:8" s="147" customFormat="1" ht="18.75" customHeight="1" x14ac:dyDescent="0.2">
      <c r="B75" s="802" t="s">
        <v>558</v>
      </c>
      <c r="C75" s="803" t="s">
        <v>559</v>
      </c>
      <c r="D75" s="133" t="s">
        <v>560</v>
      </c>
      <c r="E75" s="148" t="s">
        <v>561</v>
      </c>
      <c r="F75" s="804" t="s">
        <v>562</v>
      </c>
      <c r="G75" s="603" t="s">
        <v>563</v>
      </c>
      <c r="H75" s="805" t="s">
        <v>564</v>
      </c>
    </row>
    <row r="76" spans="1:8" s="147" customFormat="1" ht="18.75" customHeight="1" x14ac:dyDescent="0.2">
      <c r="B76" s="802" t="s">
        <v>565</v>
      </c>
      <c r="C76" s="803" t="s">
        <v>566</v>
      </c>
      <c r="D76" s="133" t="s">
        <v>567</v>
      </c>
      <c r="E76" s="148" t="s">
        <v>568</v>
      </c>
      <c r="F76" s="804" t="s">
        <v>569</v>
      </c>
      <c r="G76" s="603" t="s">
        <v>570</v>
      </c>
      <c r="H76" s="805" t="s">
        <v>571</v>
      </c>
    </row>
    <row r="77" spans="1:8" s="147" customFormat="1" ht="18.75" customHeight="1" x14ac:dyDescent="0.2">
      <c r="B77" s="802" t="s">
        <v>572</v>
      </c>
      <c r="C77" s="803" t="s">
        <v>573</v>
      </c>
      <c r="D77" s="133" t="s">
        <v>574</v>
      </c>
      <c r="E77" s="148" t="s">
        <v>575</v>
      </c>
      <c r="F77" s="804" t="s">
        <v>576</v>
      </c>
      <c r="G77" s="603" t="s">
        <v>577</v>
      </c>
      <c r="H77" s="805" t="s">
        <v>578</v>
      </c>
    </row>
    <row r="78" spans="1:8" s="147" customFormat="1" ht="18.75" customHeight="1" x14ac:dyDescent="0.2">
      <c r="B78" s="802" t="s">
        <v>579</v>
      </c>
      <c r="C78" s="803" t="s">
        <v>580</v>
      </c>
      <c r="D78" s="133" t="s">
        <v>581</v>
      </c>
      <c r="E78" s="148" t="s">
        <v>582</v>
      </c>
      <c r="F78" s="758" t="s">
        <v>583</v>
      </c>
      <c r="G78" s="603" t="s">
        <v>584</v>
      </c>
      <c r="H78" s="806" t="s">
        <v>585</v>
      </c>
    </row>
    <row r="79" spans="1:8" s="147" customFormat="1" ht="18.75" customHeight="1" x14ac:dyDescent="0.2">
      <c r="B79" s="802" t="s">
        <v>586</v>
      </c>
      <c r="C79" s="803" t="s">
        <v>587</v>
      </c>
      <c r="D79" s="133"/>
      <c r="E79" s="145"/>
      <c r="F79" s="603"/>
      <c r="H79" s="807"/>
    </row>
    <row r="80" spans="1:8" ht="17.25" customHeight="1" thickBot="1" x14ac:dyDescent="0.25">
      <c r="B80" s="808"/>
      <c r="C80" s="809"/>
      <c r="D80" s="809"/>
      <c r="E80" s="810"/>
      <c r="F80" s="810"/>
      <c r="G80" s="810"/>
      <c r="H80" s="811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4">
    <mergeCell ref="B3:F3"/>
    <mergeCell ref="B4:F4"/>
    <mergeCell ref="B2:F2"/>
    <mergeCell ref="D7:D8"/>
  </mergeCells>
  <hyperlinks>
    <hyperlink ref="H2" location="HOME!Print_Area" display="HOME" xr:uid="{4642BEFB-130B-428D-9D94-D799BB491DE5}"/>
    <hyperlink ref="H72" r:id="rId14" xr:uid="{6F1BEAB0-D109-4F30-8316-6DFDAAC9422C}"/>
    <hyperlink ref="C72" r:id="rId15" xr:uid="{1056AA94-8D0B-45E5-8F3F-FBB9D41AC220}"/>
    <hyperlink ref="H77" r:id="rId16" xr:uid="{1BAE1563-36FA-4199-A7FD-BE12C1E2CE7E}"/>
    <hyperlink ref="H76" r:id="rId17" xr:uid="{D2F4DBD6-18A6-4165-9706-BA8C096FAB73}"/>
    <hyperlink ref="C76" r:id="rId18" xr:uid="{A2E56154-5A74-45CF-BD28-E27D2EA0561D}"/>
    <hyperlink ref="C77" r:id="rId19" xr:uid="{10B60004-E726-4CF6-86A3-4150AB869C56}"/>
    <hyperlink ref="C74" r:id="rId20" xr:uid="{53B0B87E-FFB4-4D98-80B9-8A9EAA2D8569}"/>
    <hyperlink ref="C73" r:id="rId21" xr:uid="{D062E6DC-BF2B-484D-B234-DF7D891D377E}"/>
    <hyperlink ref="C79" r:id="rId22" xr:uid="{54C63954-EAA2-4DCA-BA72-6FFF057797D3}"/>
    <hyperlink ref="H75" r:id="rId23" xr:uid="{2A9DABD8-37B7-422B-BE3C-0F117594831C}"/>
    <hyperlink ref="H78" r:id="rId24" xr:uid="{C090AC09-4448-41AC-AC53-24C8AD250EE0}"/>
    <hyperlink ref="C75" r:id="rId25" xr:uid="{63420CA1-B852-41F6-A9DC-393B55DEA3B5}"/>
    <hyperlink ref="F72" r:id="rId26" xr:uid="{27961A9E-A05C-4770-9ADD-0E95033DCC1C}"/>
    <hyperlink ref="F77" r:id="rId27" xr:uid="{FE66775B-D0DB-48C2-82DA-AD740E7D666A}"/>
    <hyperlink ref="F73" r:id="rId28" xr:uid="{6E3A786B-D65D-4342-B766-F5C277D6A6B0}"/>
    <hyperlink ref="F74" r:id="rId29" xr:uid="{EF5DECAE-C8D2-42F3-8042-8060BC778CCF}"/>
    <hyperlink ref="F75" r:id="rId30" xr:uid="{3913BB8D-3A24-4F37-B065-71F7C4477526}"/>
    <hyperlink ref="F76" r:id="rId31" xr:uid="{92E4165A-5A15-447B-A841-5EC77BAD7B78}"/>
    <hyperlink ref="H73" r:id="rId32" xr:uid="{33227E9B-2FAA-4F74-8881-6C292B2BFC46}"/>
    <hyperlink ref="H74" r:id="rId33" xr:uid="{B5DC0974-34C2-466A-B87B-7B8EEABA7DCE}"/>
    <hyperlink ref="F78" r:id="rId34" xr:uid="{4FA04BEC-3DBB-46E8-84A2-376018BB57CA}"/>
  </hyperlinks>
  <pageMargins left="0.7" right="0.7" top="0.75" bottom="0.75" header="0.3" footer="0.3"/>
  <pageSetup paperSize="9" scale="65" orientation="landscape" r:id="rId35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 x14ac:dyDescent="0.2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 x14ac:dyDescent="0.2">
      <c r="A2" s="255"/>
      <c r="B2" s="8" t="s">
        <v>3301</v>
      </c>
      <c r="H2" s="621" t="s">
        <v>377</v>
      </c>
    </row>
    <row r="3" spans="1:13" ht="51.75" customHeight="1" x14ac:dyDescent="0.2">
      <c r="A3" s="255"/>
      <c r="B3" s="165"/>
      <c r="H3" s="146" t="s">
        <v>3302</v>
      </c>
      <c r="M3" s="486"/>
    </row>
    <row r="4" spans="1:13" ht="65.25" customHeight="1" x14ac:dyDescent="0.25">
      <c r="A4" s="148"/>
      <c r="B4" s="148"/>
      <c r="C4" s="314" t="s">
        <v>3303</v>
      </c>
      <c r="D4" s="148"/>
      <c r="E4" s="148"/>
      <c r="F4" s="148"/>
      <c r="G4" s="148"/>
      <c r="H4" s="485"/>
      <c r="I4" s="457"/>
      <c r="J4" s="457"/>
      <c r="K4" s="457"/>
      <c r="L4" s="485"/>
      <c r="M4" s="485"/>
    </row>
    <row r="5" spans="1:13" ht="26.25" x14ac:dyDescent="0.4">
      <c r="B5" s="342" t="s">
        <v>3304</v>
      </c>
      <c r="C5" s="148"/>
      <c r="D5" s="148"/>
      <c r="E5" s="148"/>
      <c r="F5" s="148"/>
      <c r="G5" s="148"/>
      <c r="H5" s="148"/>
      <c r="I5" s="148"/>
    </row>
    <row r="6" spans="1:13" ht="24.75" customHeight="1" x14ac:dyDescent="0.2">
      <c r="A6" s="257"/>
      <c r="B6" s="395" t="s">
        <v>1604</v>
      </c>
      <c r="C6" s="169" t="s">
        <v>3305</v>
      </c>
      <c r="D6" s="413" t="s">
        <v>1407</v>
      </c>
      <c r="E6" s="163" t="s">
        <v>3306</v>
      </c>
      <c r="F6" s="163" t="s">
        <v>189</v>
      </c>
      <c r="G6" s="163" t="s">
        <v>3307</v>
      </c>
      <c r="H6" s="332" t="s">
        <v>252</v>
      </c>
      <c r="I6" s="465"/>
      <c r="J6" s="491" t="s">
        <v>3308</v>
      </c>
      <c r="K6" s="491" t="s">
        <v>3309</v>
      </c>
      <c r="L6" s="465"/>
      <c r="M6" s="465"/>
    </row>
    <row r="7" spans="1:13" ht="16.149999999999999" customHeight="1" x14ac:dyDescent="0.2">
      <c r="A7" s="257"/>
      <c r="B7" s="395"/>
      <c r="C7" s="169"/>
      <c r="D7" s="413" t="s">
        <v>1187</v>
      </c>
      <c r="E7" s="163" t="s">
        <v>171</v>
      </c>
      <c r="F7" s="163" t="s">
        <v>174</v>
      </c>
      <c r="G7" s="163"/>
      <c r="H7" s="332" t="s">
        <v>327</v>
      </c>
      <c r="I7" s="706"/>
      <c r="J7" s="444"/>
      <c r="K7" s="444"/>
      <c r="L7" s="706"/>
      <c r="M7" s="146"/>
    </row>
    <row r="8" spans="1:13" ht="17.25" hidden="1" customHeight="1" x14ac:dyDescent="0.2">
      <c r="A8" s="257"/>
      <c r="B8" s="360" t="s">
        <v>3310</v>
      </c>
      <c r="C8" s="357" t="s">
        <v>3311</v>
      </c>
      <c r="D8" s="357">
        <v>44411</v>
      </c>
      <c r="E8" s="357">
        <f t="shared" ref="E8:E12" si="0">D8+8</f>
        <v>44419</v>
      </c>
      <c r="F8" s="357">
        <f t="shared" ref="F8:F12" si="1">D8+11</f>
        <v>44422</v>
      </c>
      <c r="G8" s="401">
        <f t="shared" ref="G8:G12" si="2">D8+13</f>
        <v>44424</v>
      </c>
      <c r="H8" s="357">
        <f t="shared" ref="H8:H12" si="3">D8+17</f>
        <v>44428</v>
      </c>
      <c r="I8" s="409"/>
      <c r="J8" s="406" t="s">
        <v>3312</v>
      </c>
      <c r="K8" s="406" t="s">
        <v>3312</v>
      </c>
      <c r="L8" s="409"/>
      <c r="M8" s="146"/>
    </row>
    <row r="9" spans="1:13" ht="17.25" hidden="1" customHeight="1" x14ac:dyDescent="0.2">
      <c r="A9" s="257"/>
      <c r="B9" s="153" t="s">
        <v>3313</v>
      </c>
      <c r="C9" s="320" t="s">
        <v>3314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401">
        <f t="shared" si="2"/>
        <v>44431</v>
      </c>
      <c r="H9" s="320">
        <f t="shared" si="3"/>
        <v>44435</v>
      </c>
      <c r="I9" s="409"/>
      <c r="J9" s="406" t="s">
        <v>3315</v>
      </c>
      <c r="K9" s="406" t="s">
        <v>3315</v>
      </c>
      <c r="L9" s="409"/>
      <c r="M9" s="146"/>
    </row>
    <row r="10" spans="1:13" ht="17.25" hidden="1" customHeight="1" x14ac:dyDescent="0.2">
      <c r="A10" s="257"/>
      <c r="B10" s="153" t="s">
        <v>3033</v>
      </c>
      <c r="C10" s="320" t="s">
        <v>3316</v>
      </c>
      <c r="D10" s="320">
        <v>44426</v>
      </c>
      <c r="E10" s="320">
        <f t="shared" si="0"/>
        <v>44434</v>
      </c>
      <c r="F10" s="320">
        <f t="shared" si="1"/>
        <v>44437</v>
      </c>
      <c r="G10" s="401">
        <f t="shared" si="2"/>
        <v>44439</v>
      </c>
      <c r="H10" s="320">
        <f t="shared" si="3"/>
        <v>44443</v>
      </c>
      <c r="I10" s="409"/>
      <c r="J10" s="406" t="s">
        <v>3317</v>
      </c>
      <c r="K10" s="406" t="s">
        <v>3317</v>
      </c>
      <c r="L10" s="409"/>
      <c r="M10" s="146"/>
    </row>
    <row r="11" spans="1:13" ht="17.25" hidden="1" customHeight="1" x14ac:dyDescent="0.2">
      <c r="A11" s="257"/>
      <c r="B11" s="153" t="s">
        <v>3318</v>
      </c>
      <c r="C11" s="320" t="s">
        <v>3319</v>
      </c>
      <c r="D11" s="320">
        <v>44432</v>
      </c>
      <c r="E11" s="320">
        <f t="shared" si="0"/>
        <v>44440</v>
      </c>
      <c r="F11" s="320">
        <f t="shared" si="1"/>
        <v>44443</v>
      </c>
      <c r="G11" s="401">
        <f t="shared" si="2"/>
        <v>44445</v>
      </c>
      <c r="H11" s="320">
        <f t="shared" si="3"/>
        <v>44449</v>
      </c>
      <c r="I11" s="409"/>
      <c r="J11" s="406" t="s">
        <v>3320</v>
      </c>
      <c r="K11" s="406" t="s">
        <v>3320</v>
      </c>
      <c r="L11" s="409"/>
      <c r="M11" s="146"/>
    </row>
    <row r="12" spans="1:13" ht="17.25" hidden="1" customHeight="1" x14ac:dyDescent="0.2">
      <c r="A12" s="257"/>
      <c r="B12" s="153" t="s">
        <v>3321</v>
      </c>
      <c r="C12" s="320" t="s">
        <v>3322</v>
      </c>
      <c r="D12" s="320">
        <v>44439</v>
      </c>
      <c r="E12" s="320">
        <f t="shared" si="0"/>
        <v>44447</v>
      </c>
      <c r="F12" s="320">
        <f t="shared" si="1"/>
        <v>44450</v>
      </c>
      <c r="G12" s="401">
        <f t="shared" si="2"/>
        <v>44452</v>
      </c>
      <c r="H12" s="320">
        <f t="shared" si="3"/>
        <v>44456</v>
      </c>
      <c r="I12" s="409"/>
      <c r="J12" s="406" t="s">
        <v>3323</v>
      </c>
      <c r="K12" s="406" t="s">
        <v>3323</v>
      </c>
      <c r="L12" s="409"/>
      <c r="M12" s="146"/>
    </row>
    <row r="13" spans="1:13" ht="17.25" hidden="1" customHeight="1" x14ac:dyDescent="0.2">
      <c r="A13" s="257"/>
      <c r="B13" s="153" t="s">
        <v>3310</v>
      </c>
      <c r="C13" s="320" t="s">
        <v>2965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401">
        <f t="shared" ref="G13:G14" si="7">D13+13</f>
        <v>44505</v>
      </c>
      <c r="H13" s="320">
        <f t="shared" ref="H13:H14" si="8">D13+17</f>
        <v>44509</v>
      </c>
      <c r="I13" s="436"/>
      <c r="J13" s="443">
        <v>44489</v>
      </c>
      <c r="K13" s="443">
        <v>44489</v>
      </c>
      <c r="L13" s="436"/>
      <c r="M13" s="146"/>
    </row>
    <row r="14" spans="1:13" ht="17.25" hidden="1" customHeight="1" x14ac:dyDescent="0.2">
      <c r="A14" s="257"/>
      <c r="B14" s="153" t="s">
        <v>3313</v>
      </c>
      <c r="C14" s="320" t="s">
        <v>3324</v>
      </c>
      <c r="D14" s="320">
        <v>44501</v>
      </c>
      <c r="E14" s="320">
        <f t="shared" si="5"/>
        <v>44509</v>
      </c>
      <c r="F14" s="320">
        <f t="shared" si="6"/>
        <v>44512</v>
      </c>
      <c r="G14" s="401">
        <f t="shared" si="7"/>
        <v>44514</v>
      </c>
      <c r="H14" s="320">
        <f t="shared" si="8"/>
        <v>44518</v>
      </c>
      <c r="I14" s="436"/>
      <c r="J14" s="443">
        <f t="shared" ref="J14:K37" si="9">J13+7</f>
        <v>44496</v>
      </c>
      <c r="K14" s="443">
        <f t="shared" si="9"/>
        <v>44496</v>
      </c>
      <c r="L14" s="436"/>
      <c r="M14" s="146"/>
    </row>
    <row r="15" spans="1:13" ht="17.25" hidden="1" customHeight="1" x14ac:dyDescent="0.2">
      <c r="A15" s="257"/>
      <c r="B15" s="360" t="s">
        <v>3033</v>
      </c>
      <c r="C15" s="357" t="s">
        <v>3325</v>
      </c>
      <c r="D15" s="357">
        <v>44510</v>
      </c>
      <c r="E15" s="357">
        <f t="shared" ref="E15:E19" si="10">D15+8</f>
        <v>44518</v>
      </c>
      <c r="F15" s="357">
        <f t="shared" ref="F15:F19" si="11">D15+11</f>
        <v>44521</v>
      </c>
      <c r="G15" s="401">
        <f t="shared" ref="G15:G19" si="12">D15+13</f>
        <v>44523</v>
      </c>
      <c r="H15" s="357">
        <f t="shared" ref="H15:H19" si="13">D15+17</f>
        <v>44527</v>
      </c>
      <c r="I15" s="436"/>
      <c r="J15" s="443">
        <f t="shared" si="9"/>
        <v>44503</v>
      </c>
      <c r="K15" s="443">
        <f t="shared" si="9"/>
        <v>44503</v>
      </c>
      <c r="L15" s="436"/>
      <c r="M15" s="146"/>
    </row>
    <row r="16" spans="1:13" ht="17.25" hidden="1" customHeight="1" x14ac:dyDescent="0.2">
      <c r="A16" s="257"/>
      <c r="B16" s="360" t="s">
        <v>3318</v>
      </c>
      <c r="C16" s="357" t="s">
        <v>2971</v>
      </c>
      <c r="D16" s="357">
        <v>44518</v>
      </c>
      <c r="E16" s="357">
        <f t="shared" si="10"/>
        <v>44526</v>
      </c>
      <c r="F16" s="357">
        <f t="shared" si="11"/>
        <v>44529</v>
      </c>
      <c r="G16" s="401">
        <f t="shared" si="12"/>
        <v>44531</v>
      </c>
      <c r="H16" s="357">
        <f t="shared" si="13"/>
        <v>44535</v>
      </c>
      <c r="I16" s="436"/>
      <c r="J16" s="443">
        <f t="shared" si="9"/>
        <v>44510</v>
      </c>
      <c r="K16" s="443">
        <f t="shared" si="9"/>
        <v>44510</v>
      </c>
      <c r="L16" s="436"/>
      <c r="M16" s="146"/>
    </row>
    <row r="17" spans="1:13" ht="17.25" hidden="1" customHeight="1" x14ac:dyDescent="0.2">
      <c r="A17" s="257"/>
      <c r="B17" s="360" t="s">
        <v>3321</v>
      </c>
      <c r="C17" s="357" t="s">
        <v>3326</v>
      </c>
      <c r="D17" s="357">
        <v>44521</v>
      </c>
      <c r="E17" s="357">
        <f t="shared" si="10"/>
        <v>44529</v>
      </c>
      <c r="F17" s="357">
        <f t="shared" si="11"/>
        <v>44532</v>
      </c>
      <c r="G17" s="401">
        <f t="shared" si="12"/>
        <v>44534</v>
      </c>
      <c r="H17" s="357">
        <f t="shared" si="13"/>
        <v>44538</v>
      </c>
      <c r="I17" s="705"/>
      <c r="J17" s="443">
        <f t="shared" si="9"/>
        <v>44517</v>
      </c>
      <c r="K17" s="443">
        <f t="shared" si="9"/>
        <v>44517</v>
      </c>
      <c r="L17" s="705"/>
      <c r="M17" s="146"/>
    </row>
    <row r="18" spans="1:13" ht="17.25" hidden="1" customHeight="1" x14ac:dyDescent="0.2">
      <c r="A18" s="257"/>
      <c r="B18" s="360" t="s">
        <v>3327</v>
      </c>
      <c r="C18" s="357" t="s">
        <v>3328</v>
      </c>
      <c r="D18" s="357">
        <v>44527</v>
      </c>
      <c r="E18" s="357">
        <f t="shared" si="10"/>
        <v>44535</v>
      </c>
      <c r="F18" s="357">
        <f t="shared" si="11"/>
        <v>44538</v>
      </c>
      <c r="G18" s="401">
        <f t="shared" si="12"/>
        <v>44540</v>
      </c>
      <c r="H18" s="357">
        <f t="shared" si="13"/>
        <v>44544</v>
      </c>
      <c r="I18" s="705"/>
      <c r="J18" s="443">
        <f t="shared" si="9"/>
        <v>44524</v>
      </c>
      <c r="K18" s="443">
        <f t="shared" si="9"/>
        <v>44524</v>
      </c>
      <c r="L18" s="705"/>
      <c r="M18" s="146"/>
    </row>
    <row r="19" spans="1:13" ht="17.25" hidden="1" customHeight="1" x14ac:dyDescent="0.2">
      <c r="A19" s="257"/>
      <c r="B19" s="360" t="s">
        <v>3329</v>
      </c>
      <c r="C19" s="357" t="s">
        <v>3330</v>
      </c>
      <c r="D19" s="494">
        <v>44536</v>
      </c>
      <c r="E19" s="357">
        <f t="shared" si="10"/>
        <v>44544</v>
      </c>
      <c r="F19" s="357">
        <f t="shared" si="11"/>
        <v>44547</v>
      </c>
      <c r="G19" s="401">
        <f t="shared" si="12"/>
        <v>44549</v>
      </c>
      <c r="H19" s="357">
        <f t="shared" si="13"/>
        <v>44553</v>
      </c>
      <c r="I19" s="469"/>
      <c r="J19" s="443">
        <f t="shared" si="9"/>
        <v>44531</v>
      </c>
      <c r="K19" s="443">
        <f t="shared" si="9"/>
        <v>44531</v>
      </c>
      <c r="L19" s="469"/>
      <c r="M19" s="146"/>
    </row>
    <row r="20" spans="1:13" ht="17.25" hidden="1" customHeight="1" x14ac:dyDescent="0.2">
      <c r="A20" s="257"/>
      <c r="B20" s="360" t="s">
        <v>3331</v>
      </c>
      <c r="C20" s="357" t="s">
        <v>3332</v>
      </c>
      <c r="D20" s="494">
        <v>44548</v>
      </c>
      <c r="E20" s="357">
        <f t="shared" ref="E20" si="14">D20+8</f>
        <v>44556</v>
      </c>
      <c r="F20" s="357">
        <f t="shared" ref="F20" si="15">D20+11</f>
        <v>44559</v>
      </c>
      <c r="G20" s="401">
        <f t="shared" ref="G20" si="16">D20+13</f>
        <v>44561</v>
      </c>
      <c r="H20" s="357">
        <f t="shared" ref="H20" si="17">D20+17</f>
        <v>44565</v>
      </c>
      <c r="I20" s="469"/>
      <c r="J20" s="443">
        <f t="shared" si="9"/>
        <v>44538</v>
      </c>
      <c r="K20" s="443">
        <f t="shared" si="9"/>
        <v>44538</v>
      </c>
      <c r="L20" s="469"/>
      <c r="M20" s="146"/>
    </row>
    <row r="21" spans="1:13" ht="17.25" hidden="1" customHeight="1" x14ac:dyDescent="0.2">
      <c r="A21" s="257"/>
      <c r="B21" s="360" t="s">
        <v>3333</v>
      </c>
      <c r="C21" s="357" t="s">
        <v>3334</v>
      </c>
      <c r="D21" s="494">
        <v>44559</v>
      </c>
      <c r="E21" s="357">
        <f t="shared" ref="E21" si="18">D21+8</f>
        <v>44567</v>
      </c>
      <c r="F21" s="357">
        <f t="shared" ref="F21" si="19">D21+11</f>
        <v>44570</v>
      </c>
      <c r="G21" s="401">
        <f t="shared" ref="G21" si="20">D21+13</f>
        <v>44572</v>
      </c>
      <c r="H21" s="357">
        <f t="shared" ref="H21" si="21">D21+17</f>
        <v>44576</v>
      </c>
      <c r="I21" s="469"/>
      <c r="J21" s="443">
        <f t="shared" si="9"/>
        <v>44545</v>
      </c>
      <c r="K21" s="443">
        <f t="shared" si="9"/>
        <v>44545</v>
      </c>
      <c r="L21" s="469"/>
      <c r="M21" s="146"/>
    </row>
    <row r="22" spans="1:13" ht="16.149999999999999" hidden="1" customHeight="1" x14ac:dyDescent="0.2">
      <c r="A22" s="257"/>
      <c r="B22" s="360" t="s">
        <v>3335</v>
      </c>
      <c r="C22" s="357" t="s">
        <v>3336</v>
      </c>
      <c r="D22" s="494">
        <v>44557</v>
      </c>
      <c r="E22" s="357">
        <f t="shared" ref="E22" si="22">D22+8</f>
        <v>44565</v>
      </c>
      <c r="F22" s="357">
        <f t="shared" ref="F22" si="23">D22+11</f>
        <v>44568</v>
      </c>
      <c r="G22" s="401">
        <f t="shared" ref="G22" si="24">D22+13</f>
        <v>44570</v>
      </c>
      <c r="H22" s="357">
        <f t="shared" ref="H22" si="25">D22+17</f>
        <v>44574</v>
      </c>
      <c r="I22" s="469"/>
      <c r="J22" s="443">
        <f t="shared" si="9"/>
        <v>44552</v>
      </c>
      <c r="K22" s="443">
        <f t="shared" si="9"/>
        <v>44552</v>
      </c>
      <c r="L22" s="469"/>
      <c r="M22" s="146"/>
    </row>
    <row r="23" spans="1:13" ht="17.25" hidden="1" customHeight="1" x14ac:dyDescent="0.2">
      <c r="A23" s="257"/>
      <c r="B23" s="360" t="s">
        <v>3337</v>
      </c>
      <c r="C23" s="357" t="s">
        <v>2980</v>
      </c>
      <c r="D23" s="357">
        <v>44566</v>
      </c>
      <c r="E23" s="357">
        <f t="shared" ref="E23" si="26">D23+8</f>
        <v>44574</v>
      </c>
      <c r="F23" s="357">
        <f t="shared" ref="F23" si="27">D23+11</f>
        <v>44577</v>
      </c>
      <c r="G23" s="401">
        <f t="shared" ref="G23" si="28">D23+13</f>
        <v>44579</v>
      </c>
      <c r="H23" s="357">
        <f t="shared" ref="H23" si="29">D23+17</f>
        <v>44583</v>
      </c>
      <c r="I23" s="469"/>
      <c r="J23" s="443">
        <f t="shared" si="9"/>
        <v>44559</v>
      </c>
      <c r="K23" s="443">
        <f t="shared" si="9"/>
        <v>44559</v>
      </c>
      <c r="L23" s="469"/>
      <c r="M23" s="146"/>
    </row>
    <row r="24" spans="1:13" ht="17.25" hidden="1" customHeight="1" x14ac:dyDescent="0.2">
      <c r="A24" s="257"/>
      <c r="B24" s="360" t="s">
        <v>3310</v>
      </c>
      <c r="C24" s="357" t="s">
        <v>3338</v>
      </c>
      <c r="D24" s="357">
        <v>44584</v>
      </c>
      <c r="E24" s="357">
        <f t="shared" ref="E24" si="30">D24+8</f>
        <v>44592</v>
      </c>
      <c r="F24" s="357">
        <f t="shared" ref="F24" si="31">D24+11</f>
        <v>44595</v>
      </c>
      <c r="G24" s="401">
        <f t="shared" ref="G24" si="32">D24+13</f>
        <v>44597</v>
      </c>
      <c r="H24" s="357">
        <f t="shared" ref="H24" si="33">D24+17</f>
        <v>44601</v>
      </c>
      <c r="I24" s="469"/>
      <c r="J24" s="443">
        <f t="shared" si="9"/>
        <v>44566</v>
      </c>
      <c r="K24" s="443">
        <f t="shared" si="9"/>
        <v>44566</v>
      </c>
      <c r="L24" s="469"/>
      <c r="M24" s="146"/>
    </row>
    <row r="25" spans="1:13" ht="17.25" hidden="1" customHeight="1" x14ac:dyDescent="0.2">
      <c r="A25" s="257"/>
      <c r="B25" s="360" t="s">
        <v>3313</v>
      </c>
      <c r="C25" s="357" t="s">
        <v>2982</v>
      </c>
      <c r="D25" s="357">
        <v>44590</v>
      </c>
      <c r="E25" s="357">
        <f t="shared" ref="E25:E31" si="34">D25+8</f>
        <v>44598</v>
      </c>
      <c r="F25" s="357">
        <f t="shared" ref="F25:F29" si="35">D25+11</f>
        <v>44601</v>
      </c>
      <c r="G25" s="401">
        <f t="shared" ref="G25:G29" si="36">D25+13</f>
        <v>44603</v>
      </c>
      <c r="H25" s="357">
        <f t="shared" ref="H25:H29" si="37">D25+17</f>
        <v>44607</v>
      </c>
      <c r="I25" s="469"/>
      <c r="J25" s="443">
        <f t="shared" si="9"/>
        <v>44573</v>
      </c>
      <c r="K25" s="443">
        <f t="shared" si="9"/>
        <v>44573</v>
      </c>
      <c r="L25" s="469"/>
      <c r="M25" s="146"/>
    </row>
    <row r="26" spans="1:13" ht="17.25" hidden="1" customHeight="1" x14ac:dyDescent="0.2">
      <c r="A26" s="257"/>
      <c r="B26" s="360" t="s">
        <v>3033</v>
      </c>
      <c r="C26" s="357" t="s">
        <v>3339</v>
      </c>
      <c r="D26" s="357">
        <v>44599</v>
      </c>
      <c r="E26" s="357">
        <f t="shared" si="34"/>
        <v>44607</v>
      </c>
      <c r="F26" s="357">
        <f t="shared" si="35"/>
        <v>44610</v>
      </c>
      <c r="G26" s="401">
        <f t="shared" si="36"/>
        <v>44612</v>
      </c>
      <c r="H26" s="357">
        <f t="shared" si="37"/>
        <v>44616</v>
      </c>
      <c r="I26" s="469"/>
      <c r="J26" s="443">
        <f t="shared" si="9"/>
        <v>44580</v>
      </c>
      <c r="K26" s="443">
        <f t="shared" si="9"/>
        <v>44580</v>
      </c>
      <c r="L26" s="469"/>
      <c r="M26" s="146"/>
    </row>
    <row r="27" spans="1:13" ht="17.25" hidden="1" customHeight="1" x14ac:dyDescent="0.2">
      <c r="A27" s="257"/>
      <c r="B27" s="360" t="s">
        <v>3318</v>
      </c>
      <c r="C27" s="357" t="s">
        <v>3340</v>
      </c>
      <c r="D27" s="357">
        <v>44603</v>
      </c>
      <c r="E27" s="357">
        <f t="shared" si="34"/>
        <v>44611</v>
      </c>
      <c r="F27" s="357">
        <f t="shared" si="35"/>
        <v>44614</v>
      </c>
      <c r="G27" s="401">
        <f t="shared" si="36"/>
        <v>44616</v>
      </c>
      <c r="H27" s="357">
        <f t="shared" si="37"/>
        <v>44620</v>
      </c>
      <c r="I27" s="469"/>
      <c r="J27" s="443">
        <f t="shared" si="9"/>
        <v>44587</v>
      </c>
      <c r="K27" s="443">
        <f t="shared" si="9"/>
        <v>44587</v>
      </c>
      <c r="L27" s="469"/>
      <c r="M27" s="146"/>
    </row>
    <row r="28" spans="1:13" ht="17.25" hidden="1" customHeight="1" x14ac:dyDescent="0.2">
      <c r="A28" s="257"/>
      <c r="B28" s="360" t="s">
        <v>3321</v>
      </c>
      <c r="C28" s="357" t="s">
        <v>3341</v>
      </c>
      <c r="D28" s="357">
        <v>44605</v>
      </c>
      <c r="E28" s="357">
        <f t="shared" si="34"/>
        <v>44613</v>
      </c>
      <c r="F28" s="357">
        <f t="shared" si="35"/>
        <v>44616</v>
      </c>
      <c r="G28" s="401">
        <f t="shared" si="36"/>
        <v>44618</v>
      </c>
      <c r="H28" s="357">
        <f t="shared" si="37"/>
        <v>44622</v>
      </c>
      <c r="I28" s="469"/>
      <c r="J28" s="443">
        <f t="shared" si="9"/>
        <v>44594</v>
      </c>
      <c r="K28" s="443">
        <f t="shared" si="9"/>
        <v>44594</v>
      </c>
      <c r="L28" s="469"/>
      <c r="M28" s="146"/>
    </row>
    <row r="29" spans="1:13" ht="17.25" hidden="1" customHeight="1" x14ac:dyDescent="0.2">
      <c r="A29" s="257"/>
      <c r="B29" s="360" t="s">
        <v>3327</v>
      </c>
      <c r="C29" s="357" t="s">
        <v>3342</v>
      </c>
      <c r="D29" s="357">
        <v>44612</v>
      </c>
      <c r="E29" s="357">
        <f t="shared" si="34"/>
        <v>44620</v>
      </c>
      <c r="F29" s="357">
        <f t="shared" si="35"/>
        <v>44623</v>
      </c>
      <c r="G29" s="401">
        <f t="shared" si="36"/>
        <v>44625</v>
      </c>
      <c r="H29" s="357">
        <f t="shared" si="37"/>
        <v>44629</v>
      </c>
      <c r="I29" s="469"/>
      <c r="J29" s="443">
        <f t="shared" si="9"/>
        <v>44601</v>
      </c>
      <c r="K29" s="443">
        <f t="shared" si="9"/>
        <v>44601</v>
      </c>
      <c r="L29" s="469"/>
      <c r="M29" s="146"/>
    </row>
    <row r="30" spans="1:13" ht="17.25" hidden="1" customHeight="1" x14ac:dyDescent="0.2">
      <c r="A30" s="257"/>
      <c r="B30" s="502" t="s">
        <v>388</v>
      </c>
      <c r="C30" s="357" t="s">
        <v>3343</v>
      </c>
      <c r="D30" s="442"/>
      <c r="E30" s="442"/>
      <c r="F30" s="442"/>
      <c r="G30" s="442"/>
      <c r="H30" s="442"/>
      <c r="I30" s="469"/>
      <c r="J30" s="443">
        <f t="shared" si="9"/>
        <v>44608</v>
      </c>
      <c r="K30" s="443">
        <f t="shared" si="9"/>
        <v>44608</v>
      </c>
      <c r="L30" s="469"/>
      <c r="M30" s="146"/>
    </row>
    <row r="31" spans="1:13" ht="17.25" hidden="1" customHeight="1" x14ac:dyDescent="0.2">
      <c r="A31" s="257"/>
      <c r="B31" s="360" t="s">
        <v>3329</v>
      </c>
      <c r="C31" s="357" t="s">
        <v>3344</v>
      </c>
      <c r="D31" s="357">
        <v>44621</v>
      </c>
      <c r="E31" s="357">
        <f t="shared" si="34"/>
        <v>44629</v>
      </c>
      <c r="F31" s="357">
        <f t="shared" ref="F31:F38" si="38">D31+11</f>
        <v>44632</v>
      </c>
      <c r="G31" s="401"/>
      <c r="H31" s="357">
        <f t="shared" ref="H31:H38" si="39">D31+17</f>
        <v>44638</v>
      </c>
      <c r="I31" s="469"/>
      <c r="J31" s="443">
        <f t="shared" si="9"/>
        <v>44615</v>
      </c>
      <c r="K31" s="443">
        <f t="shared" si="9"/>
        <v>44615</v>
      </c>
      <c r="L31" s="469"/>
      <c r="M31" s="146"/>
    </row>
    <row r="32" spans="1:13" ht="17.25" hidden="1" customHeight="1" x14ac:dyDescent="0.2">
      <c r="A32" s="257"/>
      <c r="B32" s="360" t="s">
        <v>3331</v>
      </c>
      <c r="C32" s="357" t="s">
        <v>3345</v>
      </c>
      <c r="D32" s="357">
        <v>44630</v>
      </c>
      <c r="E32" s="357">
        <f t="shared" ref="E32:E36" si="40">D32+8</f>
        <v>44638</v>
      </c>
      <c r="F32" s="357">
        <f t="shared" si="38"/>
        <v>44641</v>
      </c>
      <c r="G32" s="401"/>
      <c r="H32" s="357">
        <f t="shared" si="39"/>
        <v>44647</v>
      </c>
      <c r="I32" s="469"/>
      <c r="J32" s="443">
        <f t="shared" si="9"/>
        <v>44622</v>
      </c>
      <c r="K32" s="443">
        <f t="shared" si="9"/>
        <v>44622</v>
      </c>
      <c r="L32" s="469"/>
      <c r="M32" s="146"/>
    </row>
    <row r="33" spans="1:13" ht="17.25" hidden="1" customHeight="1" x14ac:dyDescent="0.2">
      <c r="A33" s="257"/>
      <c r="B33" s="360" t="s">
        <v>3335</v>
      </c>
      <c r="C33" s="357" t="s">
        <v>3346</v>
      </c>
      <c r="D33" s="357">
        <v>44644</v>
      </c>
      <c r="E33" s="357">
        <f t="shared" si="40"/>
        <v>44652</v>
      </c>
      <c r="F33" s="357">
        <f t="shared" si="38"/>
        <v>44655</v>
      </c>
      <c r="G33" s="401"/>
      <c r="H33" s="357">
        <f t="shared" si="39"/>
        <v>44661</v>
      </c>
      <c r="I33" s="469"/>
      <c r="J33" s="443">
        <f t="shared" si="9"/>
        <v>44629</v>
      </c>
      <c r="K33" s="443">
        <f t="shared" si="9"/>
        <v>44629</v>
      </c>
      <c r="L33" s="469"/>
      <c r="M33" s="146"/>
    </row>
    <row r="34" spans="1:13" ht="17.25" hidden="1" customHeight="1" x14ac:dyDescent="0.2">
      <c r="A34" s="257"/>
      <c r="B34" s="360" t="s">
        <v>3333</v>
      </c>
      <c r="C34" s="357" t="s">
        <v>3347</v>
      </c>
      <c r="D34" s="357">
        <v>44648</v>
      </c>
      <c r="E34" s="357">
        <f t="shared" si="40"/>
        <v>44656</v>
      </c>
      <c r="F34" s="357">
        <f t="shared" si="38"/>
        <v>44659</v>
      </c>
      <c r="G34" s="401"/>
      <c r="H34" s="357">
        <f t="shared" si="39"/>
        <v>44665</v>
      </c>
      <c r="I34" s="469"/>
      <c r="J34" s="443">
        <f t="shared" si="9"/>
        <v>44636</v>
      </c>
      <c r="K34" s="443">
        <f t="shared" si="9"/>
        <v>44636</v>
      </c>
      <c r="L34" s="469"/>
      <c r="M34" s="146"/>
    </row>
    <row r="35" spans="1:13" ht="16.149999999999999" hidden="1" customHeight="1" x14ac:dyDescent="0.2">
      <c r="A35" s="257"/>
      <c r="B35" s="360" t="s">
        <v>3337</v>
      </c>
      <c r="C35" s="357" t="s">
        <v>3348</v>
      </c>
      <c r="D35" s="357">
        <v>44658</v>
      </c>
      <c r="E35" s="357">
        <f t="shared" si="40"/>
        <v>44666</v>
      </c>
      <c r="F35" s="357">
        <f t="shared" si="38"/>
        <v>44669</v>
      </c>
      <c r="G35" s="401"/>
      <c r="H35" s="357">
        <f t="shared" si="39"/>
        <v>44675</v>
      </c>
      <c r="I35" s="469"/>
      <c r="J35" s="443">
        <f t="shared" si="9"/>
        <v>44643</v>
      </c>
      <c r="K35" s="443">
        <f t="shared" si="9"/>
        <v>44643</v>
      </c>
      <c r="L35" s="469"/>
      <c r="M35" s="146"/>
    </row>
    <row r="36" spans="1:13" ht="17.25" hidden="1" customHeight="1" x14ac:dyDescent="0.2">
      <c r="A36" s="257"/>
      <c r="B36" s="360" t="s">
        <v>3310</v>
      </c>
      <c r="C36" s="357" t="s">
        <v>3349</v>
      </c>
      <c r="D36" s="357">
        <v>44667</v>
      </c>
      <c r="E36" s="357">
        <f t="shared" si="40"/>
        <v>44675</v>
      </c>
      <c r="F36" s="357">
        <f t="shared" si="38"/>
        <v>44678</v>
      </c>
      <c r="G36" s="401"/>
      <c r="H36" s="357">
        <f t="shared" si="39"/>
        <v>44684</v>
      </c>
      <c r="I36" s="469"/>
      <c r="J36" s="443">
        <f t="shared" si="9"/>
        <v>44650</v>
      </c>
      <c r="K36" s="443">
        <f t="shared" si="9"/>
        <v>44650</v>
      </c>
      <c r="L36" s="469"/>
      <c r="M36" s="146"/>
    </row>
    <row r="37" spans="1:13" ht="17.25" hidden="1" customHeight="1" x14ac:dyDescent="0.2">
      <c r="A37" s="257"/>
      <c r="B37" s="365" t="s">
        <v>388</v>
      </c>
      <c r="C37" s="442" t="s">
        <v>3350</v>
      </c>
      <c r="D37" s="442">
        <v>44656</v>
      </c>
      <c r="E37" s="442">
        <f t="shared" ref="E37" si="41">D37+8</f>
        <v>44664</v>
      </c>
      <c r="F37" s="442">
        <f t="shared" si="38"/>
        <v>44667</v>
      </c>
      <c r="G37" s="401"/>
      <c r="H37" s="442">
        <f t="shared" si="39"/>
        <v>44673</v>
      </c>
      <c r="I37" s="707"/>
      <c r="J37" s="572">
        <f t="shared" si="9"/>
        <v>44657</v>
      </c>
      <c r="K37" s="572">
        <f t="shared" si="9"/>
        <v>44657</v>
      </c>
      <c r="L37" s="707"/>
      <c r="M37" s="146"/>
    </row>
    <row r="38" spans="1:13" ht="17.25" hidden="1" customHeight="1" x14ac:dyDescent="0.2">
      <c r="A38" s="257"/>
      <c r="B38" s="360" t="s">
        <v>3313</v>
      </c>
      <c r="C38" s="357" t="s">
        <v>3351</v>
      </c>
      <c r="D38" s="320">
        <v>44673</v>
      </c>
      <c r="E38" s="320">
        <f>D38+8</f>
        <v>44681</v>
      </c>
      <c r="F38" s="357">
        <f t="shared" si="38"/>
        <v>44684</v>
      </c>
      <c r="G38" s="442"/>
      <c r="H38" s="357">
        <f t="shared" si="39"/>
        <v>44690</v>
      </c>
      <c r="I38" s="469"/>
      <c r="J38" s="443">
        <v>44664</v>
      </c>
      <c r="K38" s="443">
        <v>44664</v>
      </c>
      <c r="L38" s="469"/>
      <c r="M38" s="146"/>
    </row>
    <row r="39" spans="1:13" ht="18.75" hidden="1" customHeight="1" x14ac:dyDescent="0.2">
      <c r="A39" s="257"/>
      <c r="B39" s="360" t="s">
        <v>3033</v>
      </c>
      <c r="C39" s="357" t="s">
        <v>3352</v>
      </c>
      <c r="D39" s="320">
        <v>44684</v>
      </c>
      <c r="E39" s="320">
        <f t="shared" ref="E39:E40" si="42">D39+8</f>
        <v>44692</v>
      </c>
      <c r="F39" s="357">
        <f t="shared" ref="F39:F40" si="43">D39+11</f>
        <v>44695</v>
      </c>
      <c r="G39" s="442"/>
      <c r="H39" s="357">
        <f t="shared" ref="H39:H40" si="44">D39+17</f>
        <v>44701</v>
      </c>
      <c r="I39" s="469"/>
      <c r="J39" s="443">
        <v>44671</v>
      </c>
      <c r="K39" s="443">
        <v>44671</v>
      </c>
      <c r="L39" s="469"/>
      <c r="M39" s="146"/>
    </row>
    <row r="40" spans="1:13" ht="17.25" hidden="1" customHeight="1" x14ac:dyDescent="0.2">
      <c r="A40" s="257"/>
      <c r="B40" s="360" t="s">
        <v>3353</v>
      </c>
      <c r="C40" s="357" t="s">
        <v>3354</v>
      </c>
      <c r="D40" s="320">
        <v>44694</v>
      </c>
      <c r="E40" s="492">
        <f t="shared" si="42"/>
        <v>44702</v>
      </c>
      <c r="F40" s="357">
        <f t="shared" si="43"/>
        <v>44705</v>
      </c>
      <c r="G40" s="442"/>
      <c r="H40" s="357">
        <f t="shared" si="44"/>
        <v>44711</v>
      </c>
      <c r="I40" s="469"/>
      <c r="J40" s="443">
        <v>44678</v>
      </c>
      <c r="K40" s="443">
        <v>44678</v>
      </c>
      <c r="L40" s="469"/>
      <c r="M40" s="146"/>
    </row>
    <row r="41" spans="1:13" ht="17.25" hidden="1" customHeight="1" x14ac:dyDescent="0.2">
      <c r="A41" s="257"/>
      <c r="B41" s="360" t="s">
        <v>3321</v>
      </c>
      <c r="C41" s="357" t="s">
        <v>3355</v>
      </c>
      <c r="D41" s="320">
        <v>44696</v>
      </c>
      <c r="E41" s="320">
        <f t="shared" ref="E41" si="45">D41+8</f>
        <v>44704</v>
      </c>
      <c r="F41" s="357">
        <f t="shared" ref="F41" si="46">D41+11</f>
        <v>44707</v>
      </c>
      <c r="G41" s="442"/>
      <c r="H41" s="357">
        <f t="shared" ref="H41" si="47">D41+17</f>
        <v>44713</v>
      </c>
      <c r="I41" s="469"/>
      <c r="J41" s="443">
        <f t="shared" ref="J41:K83" si="48">J40+7</f>
        <v>44685</v>
      </c>
      <c r="K41" s="443">
        <f t="shared" si="48"/>
        <v>44685</v>
      </c>
      <c r="L41" s="469"/>
      <c r="M41" s="146"/>
    </row>
    <row r="42" spans="1:13" ht="17.25" hidden="1" customHeight="1" x14ac:dyDescent="0.2">
      <c r="A42" s="257"/>
      <c r="B42" s="360" t="s">
        <v>3327</v>
      </c>
      <c r="C42" s="357" t="s">
        <v>3356</v>
      </c>
      <c r="D42" s="320">
        <v>44698</v>
      </c>
      <c r="E42" s="320">
        <f t="shared" ref="E42" si="49">D42+8</f>
        <v>44706</v>
      </c>
      <c r="F42" s="492">
        <f t="shared" ref="F42" si="50">D42+11</f>
        <v>44709</v>
      </c>
      <c r="G42" s="442"/>
      <c r="H42" s="357">
        <f t="shared" ref="H42" si="51">D42+17</f>
        <v>44715</v>
      </c>
      <c r="I42" s="469"/>
      <c r="J42" s="443">
        <f t="shared" si="48"/>
        <v>44692</v>
      </c>
      <c r="K42" s="443">
        <f t="shared" si="48"/>
        <v>44692</v>
      </c>
      <c r="L42" s="469"/>
      <c r="M42" s="146"/>
    </row>
    <row r="43" spans="1:13" ht="17.25" hidden="1" customHeight="1" x14ac:dyDescent="0.2">
      <c r="A43" s="257"/>
      <c r="B43" s="360" t="s">
        <v>3329</v>
      </c>
      <c r="C43" s="357" t="s">
        <v>2993</v>
      </c>
      <c r="D43" s="320">
        <v>44710</v>
      </c>
      <c r="E43" s="320">
        <f t="shared" ref="E43" si="52">D43+8</f>
        <v>44718</v>
      </c>
      <c r="F43" s="357">
        <f t="shared" ref="F43" si="53">D43+11</f>
        <v>44721</v>
      </c>
      <c r="G43" s="442"/>
      <c r="H43" s="357">
        <f t="shared" ref="H43" si="54">D43+17</f>
        <v>44727</v>
      </c>
      <c r="I43" s="469"/>
      <c r="J43" s="443">
        <f t="shared" si="48"/>
        <v>44699</v>
      </c>
      <c r="K43" s="443">
        <f t="shared" si="48"/>
        <v>44699</v>
      </c>
      <c r="L43" s="469"/>
      <c r="M43" s="146"/>
    </row>
    <row r="44" spans="1:13" ht="17.25" hidden="1" customHeight="1" x14ac:dyDescent="0.2">
      <c r="A44" s="257"/>
      <c r="B44" s="360" t="s">
        <v>3331</v>
      </c>
      <c r="C44" s="357" t="s">
        <v>3357</v>
      </c>
      <c r="D44" s="320">
        <v>44723</v>
      </c>
      <c r="E44" s="320">
        <f t="shared" ref="E44" si="55">D44+8</f>
        <v>44731</v>
      </c>
      <c r="F44" s="357">
        <f t="shared" ref="F44" si="56">D44+11</f>
        <v>44734</v>
      </c>
      <c r="G44" s="442"/>
      <c r="H44" s="357">
        <f t="shared" ref="H44" si="57">D44+17</f>
        <v>44740</v>
      </c>
      <c r="I44" s="469"/>
      <c r="J44" s="443">
        <f t="shared" si="48"/>
        <v>44706</v>
      </c>
      <c r="K44" s="443">
        <f t="shared" si="48"/>
        <v>44706</v>
      </c>
      <c r="L44" s="469"/>
      <c r="M44" s="146"/>
    </row>
    <row r="45" spans="1:13" ht="17.25" hidden="1" customHeight="1" x14ac:dyDescent="0.2">
      <c r="A45" s="257"/>
      <c r="B45" s="360" t="s">
        <v>3335</v>
      </c>
      <c r="C45" s="357" t="s">
        <v>3358</v>
      </c>
      <c r="D45" s="320">
        <v>44727</v>
      </c>
      <c r="E45" s="320">
        <f t="shared" ref="E45" si="58">D45+8</f>
        <v>44735</v>
      </c>
      <c r="F45" s="357">
        <f t="shared" ref="F45" si="59">D45+11</f>
        <v>44738</v>
      </c>
      <c r="G45" s="442"/>
      <c r="H45" s="357">
        <f t="shared" ref="H45" si="60">D45+17</f>
        <v>44744</v>
      </c>
      <c r="I45" s="469"/>
      <c r="J45" s="443">
        <f t="shared" si="48"/>
        <v>44713</v>
      </c>
      <c r="K45" s="443">
        <f t="shared" si="48"/>
        <v>44713</v>
      </c>
      <c r="L45" s="469"/>
      <c r="M45" s="146"/>
    </row>
    <row r="46" spans="1:13" ht="17.25" hidden="1" customHeight="1" x14ac:dyDescent="0.2">
      <c r="A46" s="257"/>
      <c r="B46" s="360" t="s">
        <v>3333</v>
      </c>
      <c r="C46" s="357" t="s">
        <v>3359</v>
      </c>
      <c r="D46" s="320">
        <v>44736</v>
      </c>
      <c r="E46" s="320">
        <f t="shared" ref="E46" si="61">D46+8</f>
        <v>44744</v>
      </c>
      <c r="F46" s="357">
        <f t="shared" ref="F46" si="62">D46+11</f>
        <v>44747</v>
      </c>
      <c r="G46" s="442"/>
      <c r="H46" s="357">
        <f t="shared" ref="H46" si="63">D46+17</f>
        <v>44753</v>
      </c>
      <c r="I46" s="469"/>
      <c r="J46" s="443">
        <f t="shared" si="48"/>
        <v>44720</v>
      </c>
      <c r="K46" s="443">
        <f t="shared" si="48"/>
        <v>44720</v>
      </c>
      <c r="L46" s="469"/>
      <c r="M46" s="146"/>
    </row>
    <row r="47" spans="1:13" ht="17.25" hidden="1" customHeight="1" x14ac:dyDescent="0.2">
      <c r="A47" s="257"/>
      <c r="B47" s="153" t="s">
        <v>3337</v>
      </c>
      <c r="C47" s="320" t="s">
        <v>3360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42"/>
      <c r="H47" s="320">
        <f t="shared" ref="H47" si="66">D47+17</f>
        <v>44761</v>
      </c>
      <c r="I47" s="469"/>
      <c r="J47" s="443">
        <f t="shared" si="48"/>
        <v>44727</v>
      </c>
      <c r="K47" s="443">
        <f t="shared" si="48"/>
        <v>44727</v>
      </c>
      <c r="L47" s="469"/>
      <c r="M47" s="146"/>
    </row>
    <row r="48" spans="1:13" ht="17.25" hidden="1" customHeight="1" x14ac:dyDescent="0.2">
      <c r="A48" s="257"/>
      <c r="B48" s="438" t="s">
        <v>388</v>
      </c>
      <c r="C48" s="320" t="s">
        <v>3361</v>
      </c>
      <c r="D48" s="492">
        <v>44736</v>
      </c>
      <c r="E48" s="492">
        <f t="shared" ref="E48" si="67">D48+8</f>
        <v>44744</v>
      </c>
      <c r="F48" s="492">
        <f t="shared" ref="F48" si="68">D48+11</f>
        <v>44747</v>
      </c>
      <c r="G48" s="492"/>
      <c r="H48" s="492">
        <f t="shared" ref="H48" si="69">D48+17</f>
        <v>44753</v>
      </c>
      <c r="I48" s="469"/>
      <c r="J48" s="443">
        <f t="shared" si="48"/>
        <v>44734</v>
      </c>
      <c r="K48" s="443">
        <f t="shared" si="48"/>
        <v>44734</v>
      </c>
      <c r="L48" s="469"/>
      <c r="M48" s="146"/>
    </row>
    <row r="49" spans="1:13" ht="17.25" hidden="1" customHeight="1" x14ac:dyDescent="0.2">
      <c r="A49" s="257"/>
      <c r="B49" s="153" t="s">
        <v>3310</v>
      </c>
      <c r="C49" s="320" t="s">
        <v>3362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42"/>
      <c r="H49" s="320">
        <f t="shared" ref="H49" si="72">D49+17</f>
        <v>44769</v>
      </c>
      <c r="I49" s="469"/>
      <c r="J49" s="443">
        <f t="shared" si="48"/>
        <v>44741</v>
      </c>
      <c r="K49" s="443">
        <f t="shared" si="48"/>
        <v>44741</v>
      </c>
      <c r="L49" s="469"/>
      <c r="M49" s="146"/>
    </row>
    <row r="50" spans="1:13" ht="17.25" hidden="1" customHeight="1" x14ac:dyDescent="0.2">
      <c r="A50" s="257"/>
      <c r="B50" s="153" t="s">
        <v>3313</v>
      </c>
      <c r="C50" s="320" t="s">
        <v>3363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42"/>
      <c r="H50" s="320">
        <f t="shared" ref="H50" si="75">D50+17</f>
        <v>44777</v>
      </c>
      <c r="I50" s="469"/>
      <c r="J50" s="443">
        <f t="shared" si="48"/>
        <v>44748</v>
      </c>
      <c r="K50" s="443">
        <f t="shared" si="48"/>
        <v>44748</v>
      </c>
      <c r="L50" s="469"/>
      <c r="M50" s="146"/>
    </row>
    <row r="51" spans="1:13" ht="17.25" hidden="1" customHeight="1" x14ac:dyDescent="0.2">
      <c r="A51" s="257"/>
      <c r="B51" s="153" t="s">
        <v>3033</v>
      </c>
      <c r="C51" s="320" t="s">
        <v>3364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42"/>
      <c r="H51" s="320">
        <f t="shared" ref="H51" si="78">D51+17</f>
        <v>44789</v>
      </c>
      <c r="I51" s="469"/>
      <c r="J51" s="443">
        <f t="shared" si="48"/>
        <v>44755</v>
      </c>
      <c r="K51" s="443">
        <f t="shared" si="48"/>
        <v>44755</v>
      </c>
      <c r="L51" s="469"/>
      <c r="M51" s="146"/>
    </row>
    <row r="52" spans="1:13" ht="17.25" hidden="1" customHeight="1" x14ac:dyDescent="0.2">
      <c r="A52" s="257"/>
      <c r="B52" s="153" t="s">
        <v>3353</v>
      </c>
      <c r="C52" s="320" t="s">
        <v>3365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42"/>
      <c r="H52" s="320">
        <f t="shared" ref="H52:H53" si="81">D52+17</f>
        <v>44792</v>
      </c>
      <c r="I52" s="469"/>
      <c r="J52" s="443">
        <f t="shared" si="48"/>
        <v>44762</v>
      </c>
      <c r="K52" s="443">
        <f t="shared" si="48"/>
        <v>44762</v>
      </c>
      <c r="L52" s="469"/>
      <c r="M52" s="146"/>
    </row>
    <row r="53" spans="1:13" ht="17.25" hidden="1" customHeight="1" x14ac:dyDescent="0.2">
      <c r="A53" s="257"/>
      <c r="B53" s="438" t="s">
        <v>388</v>
      </c>
      <c r="C53" s="320" t="s">
        <v>3366</v>
      </c>
      <c r="D53" s="492">
        <v>44736</v>
      </c>
      <c r="E53" s="492">
        <f t="shared" si="79"/>
        <v>44744</v>
      </c>
      <c r="F53" s="492">
        <f t="shared" si="80"/>
        <v>44747</v>
      </c>
      <c r="G53" s="492"/>
      <c r="H53" s="492">
        <f t="shared" si="81"/>
        <v>44753</v>
      </c>
      <c r="I53" s="469"/>
      <c r="J53" s="443">
        <f t="shared" si="48"/>
        <v>44769</v>
      </c>
      <c r="K53" s="443">
        <f t="shared" si="48"/>
        <v>44769</v>
      </c>
      <c r="L53" s="469"/>
      <c r="M53" s="146"/>
    </row>
    <row r="54" spans="1:13" ht="17.25" hidden="1" customHeight="1" x14ac:dyDescent="0.2">
      <c r="A54" s="257"/>
      <c r="B54" s="153" t="s">
        <v>3321</v>
      </c>
      <c r="C54" s="320" t="s">
        <v>3367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92"/>
      <c r="H54" s="320">
        <f t="shared" ref="H54" si="84">D54+17</f>
        <v>44807</v>
      </c>
      <c r="I54" s="469"/>
      <c r="J54" s="443">
        <f t="shared" si="48"/>
        <v>44776</v>
      </c>
      <c r="K54" s="443">
        <f t="shared" si="48"/>
        <v>44776</v>
      </c>
      <c r="L54" s="469"/>
      <c r="M54" s="146"/>
    </row>
    <row r="55" spans="1:13" ht="17.25" hidden="1" customHeight="1" x14ac:dyDescent="0.2">
      <c r="A55" s="257"/>
      <c r="B55" s="153" t="s">
        <v>2979</v>
      </c>
      <c r="C55" s="320" t="s">
        <v>3368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92"/>
      <c r="H55" s="320">
        <f t="shared" ref="H55" si="87">D55+17</f>
        <v>44814</v>
      </c>
      <c r="I55" s="469"/>
      <c r="J55" s="443">
        <f t="shared" si="48"/>
        <v>44783</v>
      </c>
      <c r="K55" s="443">
        <f t="shared" si="48"/>
        <v>44783</v>
      </c>
      <c r="L55" s="469"/>
      <c r="M55" s="146"/>
    </row>
    <row r="56" spans="1:13" ht="17.25" hidden="1" customHeight="1" x14ac:dyDescent="0.2">
      <c r="A56" s="257"/>
      <c r="B56" s="153" t="s">
        <v>3329</v>
      </c>
      <c r="C56" s="320" t="s">
        <v>2999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92"/>
      <c r="H56" s="320">
        <f t="shared" ref="H56" si="90">D56+17</f>
        <v>44821</v>
      </c>
      <c r="I56" s="469"/>
      <c r="J56" s="443">
        <f t="shared" si="48"/>
        <v>44790</v>
      </c>
      <c r="K56" s="443">
        <f t="shared" si="48"/>
        <v>44790</v>
      </c>
      <c r="L56" s="469"/>
      <c r="M56" s="146"/>
    </row>
    <row r="57" spans="1:13" ht="17.25" hidden="1" customHeight="1" x14ac:dyDescent="0.2">
      <c r="A57" s="257"/>
      <c r="B57" s="153" t="s">
        <v>3331</v>
      </c>
      <c r="C57" s="320" t="s">
        <v>3369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92"/>
      <c r="H57" s="320">
        <f t="shared" ref="H57" si="93">D57+17</f>
        <v>44828</v>
      </c>
      <c r="I57" s="469"/>
      <c r="J57" s="443">
        <f t="shared" si="48"/>
        <v>44797</v>
      </c>
      <c r="K57" s="443">
        <f t="shared" si="48"/>
        <v>44797</v>
      </c>
      <c r="L57" s="469"/>
      <c r="M57" s="146"/>
    </row>
    <row r="58" spans="1:13" ht="17.25" hidden="1" customHeight="1" x14ac:dyDescent="0.2">
      <c r="A58" s="257"/>
      <c r="B58" s="608" t="s">
        <v>3370</v>
      </c>
      <c r="C58" s="605" t="s">
        <v>3371</v>
      </c>
      <c r="D58" s="605">
        <v>44814</v>
      </c>
      <c r="E58" s="535">
        <f t="shared" ref="E58:E59" si="94">D58+8</f>
        <v>44822</v>
      </c>
      <c r="F58" s="605">
        <f t="shared" ref="F58:F59" si="95">D58+11</f>
        <v>44825</v>
      </c>
      <c r="G58" s="535"/>
      <c r="H58" s="605">
        <f t="shared" ref="H58:H59" si="96">D58+17</f>
        <v>44831</v>
      </c>
      <c r="I58" s="469"/>
      <c r="J58" s="443">
        <f t="shared" si="48"/>
        <v>44804</v>
      </c>
      <c r="K58" s="443">
        <f t="shared" si="48"/>
        <v>44804</v>
      </c>
      <c r="L58" s="469"/>
      <c r="M58" s="146"/>
    </row>
    <row r="59" spans="1:13" ht="17.25" hidden="1" customHeight="1" x14ac:dyDescent="0.2">
      <c r="A59" s="257"/>
      <c r="B59" s="609" t="s">
        <v>3333</v>
      </c>
      <c r="C59" s="606" t="s">
        <v>3372</v>
      </c>
      <c r="D59" s="606">
        <v>44823</v>
      </c>
      <c r="E59" s="606">
        <f t="shared" si="94"/>
        <v>44831</v>
      </c>
      <c r="F59" s="606">
        <f t="shared" si="95"/>
        <v>44834</v>
      </c>
      <c r="G59" s="607"/>
      <c r="H59" s="606">
        <f t="shared" si="96"/>
        <v>44840</v>
      </c>
      <c r="I59" s="469"/>
      <c r="J59" s="443">
        <f t="shared" si="48"/>
        <v>44811</v>
      </c>
      <c r="K59" s="443">
        <f t="shared" si="48"/>
        <v>44811</v>
      </c>
      <c r="L59" s="469"/>
      <c r="M59" s="146"/>
    </row>
    <row r="60" spans="1:13" ht="17.25" hidden="1" customHeight="1" x14ac:dyDescent="0.2">
      <c r="A60" s="257"/>
      <c r="B60" s="609" t="s">
        <v>3337</v>
      </c>
      <c r="C60" s="606" t="s">
        <v>3373</v>
      </c>
      <c r="D60" s="606">
        <v>44831</v>
      </c>
      <c r="E60" s="606">
        <f t="shared" ref="E60" si="97">D60+8</f>
        <v>44839</v>
      </c>
      <c r="F60" s="606">
        <f t="shared" ref="F60" si="98">D60+11</f>
        <v>44842</v>
      </c>
      <c r="G60" s="607"/>
      <c r="H60" s="606">
        <f t="shared" ref="H60" si="99">D60+17</f>
        <v>44848</v>
      </c>
      <c r="I60" s="469"/>
      <c r="J60" s="443">
        <f t="shared" si="48"/>
        <v>44818</v>
      </c>
      <c r="K60" s="443">
        <f t="shared" si="48"/>
        <v>44818</v>
      </c>
      <c r="L60" s="469"/>
      <c r="M60" s="146"/>
    </row>
    <row r="61" spans="1:13" ht="17.25" hidden="1" customHeight="1" x14ac:dyDescent="0.2">
      <c r="A61" s="257"/>
      <c r="B61" s="153" t="s">
        <v>3310</v>
      </c>
      <c r="C61" s="606" t="s">
        <v>3008</v>
      </c>
      <c r="D61" s="606">
        <v>44838</v>
      </c>
      <c r="E61" s="606">
        <f t="shared" ref="E61" si="100">D61+8</f>
        <v>44846</v>
      </c>
      <c r="F61" s="606">
        <f t="shared" ref="F61" si="101">D61+11</f>
        <v>44849</v>
      </c>
      <c r="G61" s="607"/>
      <c r="H61" s="606">
        <f t="shared" ref="H61" si="102">D61+17</f>
        <v>44855</v>
      </c>
      <c r="I61" s="469"/>
      <c r="J61" s="443">
        <f t="shared" si="48"/>
        <v>44825</v>
      </c>
      <c r="K61" s="443">
        <f t="shared" si="48"/>
        <v>44825</v>
      </c>
      <c r="L61" s="469"/>
      <c r="M61" s="146"/>
    </row>
    <row r="62" spans="1:13" ht="17.25" hidden="1" customHeight="1" x14ac:dyDescent="0.2">
      <c r="A62" s="257"/>
      <c r="B62" s="153" t="s">
        <v>3313</v>
      </c>
      <c r="C62" s="606" t="s">
        <v>3374</v>
      </c>
      <c r="D62" s="606">
        <v>44845</v>
      </c>
      <c r="E62" s="606">
        <f t="shared" ref="E62" si="103">D62+8</f>
        <v>44853</v>
      </c>
      <c r="F62" s="606">
        <f t="shared" ref="F62" si="104">D62+11</f>
        <v>44856</v>
      </c>
      <c r="G62" s="607"/>
      <c r="H62" s="606">
        <f t="shared" ref="H62" si="105">D62+17</f>
        <v>44862</v>
      </c>
      <c r="I62" s="469"/>
      <c r="J62" s="443">
        <f t="shared" si="48"/>
        <v>44832</v>
      </c>
      <c r="K62" s="443">
        <f t="shared" si="48"/>
        <v>44832</v>
      </c>
      <c r="L62" s="469"/>
      <c r="M62" s="146"/>
    </row>
    <row r="63" spans="1:13" ht="17.25" hidden="1" customHeight="1" x14ac:dyDescent="0.2">
      <c r="A63" s="257"/>
      <c r="B63" s="438" t="s">
        <v>388</v>
      </c>
      <c r="C63" s="606" t="s">
        <v>3375</v>
      </c>
      <c r="D63" s="607">
        <v>44838</v>
      </c>
      <c r="E63" s="607">
        <f t="shared" ref="E63" si="106">D63+8</f>
        <v>44846</v>
      </c>
      <c r="F63" s="607">
        <f t="shared" ref="F63" si="107">D63+11</f>
        <v>44849</v>
      </c>
      <c r="G63" s="607"/>
      <c r="H63" s="607">
        <f t="shared" ref="H63" si="108">D63+17</f>
        <v>44855</v>
      </c>
      <c r="I63" s="469"/>
      <c r="J63" s="443">
        <f t="shared" si="48"/>
        <v>44839</v>
      </c>
      <c r="K63" s="443">
        <f t="shared" si="48"/>
        <v>44839</v>
      </c>
      <c r="L63" s="469"/>
      <c r="M63" s="146" t="s">
        <v>1961</v>
      </c>
    </row>
    <row r="64" spans="1:13" ht="17.25" hidden="1" customHeight="1" x14ac:dyDescent="0.2">
      <c r="A64" s="257"/>
      <c r="B64" s="153" t="s">
        <v>3033</v>
      </c>
      <c r="C64" s="606" t="s">
        <v>3376</v>
      </c>
      <c r="D64" s="606">
        <v>44857</v>
      </c>
      <c r="E64" s="606">
        <f t="shared" ref="E64" si="109">D64+8</f>
        <v>44865</v>
      </c>
      <c r="F64" s="606">
        <f t="shared" ref="F64" si="110">D64+11</f>
        <v>44868</v>
      </c>
      <c r="G64" s="607"/>
      <c r="H64" s="606">
        <f t="shared" ref="H64" si="111">D64+17</f>
        <v>44874</v>
      </c>
      <c r="I64" s="469"/>
      <c r="J64" s="443">
        <f t="shared" si="48"/>
        <v>44846</v>
      </c>
      <c r="K64" s="443">
        <f t="shared" si="48"/>
        <v>44846</v>
      </c>
      <c r="L64" s="469"/>
      <c r="M64" s="146"/>
    </row>
    <row r="65" spans="1:13" ht="17.25" hidden="1" customHeight="1" x14ac:dyDescent="0.2">
      <c r="A65" s="257"/>
      <c r="B65" s="153" t="s">
        <v>3353</v>
      </c>
      <c r="C65" s="606" t="s">
        <v>3377</v>
      </c>
      <c r="D65" s="606">
        <v>44861</v>
      </c>
      <c r="E65" s="606">
        <f t="shared" ref="E65" si="112">D65+8</f>
        <v>44869</v>
      </c>
      <c r="F65" s="606">
        <f t="shared" ref="F65" si="113">D65+11</f>
        <v>44872</v>
      </c>
      <c r="G65" s="607"/>
      <c r="H65" s="606">
        <f t="shared" ref="H65" si="114">D65+17</f>
        <v>44878</v>
      </c>
      <c r="I65" s="469"/>
      <c r="J65" s="443">
        <f t="shared" si="48"/>
        <v>44853</v>
      </c>
      <c r="K65" s="443">
        <f t="shared" si="48"/>
        <v>44853</v>
      </c>
      <c r="L65" s="469"/>
      <c r="M65" s="146"/>
    </row>
    <row r="66" spans="1:13" ht="17.25" hidden="1" customHeight="1" x14ac:dyDescent="0.2">
      <c r="A66" s="257"/>
      <c r="B66" s="153" t="s">
        <v>3327</v>
      </c>
      <c r="C66" s="606" t="s">
        <v>3378</v>
      </c>
      <c r="D66" s="606">
        <v>44865</v>
      </c>
      <c r="E66" s="606">
        <f t="shared" ref="E66" si="115">D66+8</f>
        <v>44873</v>
      </c>
      <c r="F66" s="606">
        <f t="shared" ref="F66" si="116">D66+11</f>
        <v>44876</v>
      </c>
      <c r="G66" s="607"/>
      <c r="H66" s="606">
        <f t="shared" ref="H66" si="117">D66+17</f>
        <v>44882</v>
      </c>
      <c r="I66" s="469"/>
      <c r="J66" s="443">
        <f t="shared" si="48"/>
        <v>44860</v>
      </c>
      <c r="K66" s="443">
        <f t="shared" si="48"/>
        <v>44860</v>
      </c>
      <c r="L66" s="469"/>
      <c r="M66" s="146"/>
    </row>
    <row r="67" spans="1:13" ht="17.25" hidden="1" customHeight="1" x14ac:dyDescent="0.2">
      <c r="A67" s="257"/>
      <c r="B67" s="153" t="s">
        <v>2979</v>
      </c>
      <c r="C67" s="606" t="s">
        <v>3379</v>
      </c>
      <c r="D67" s="606">
        <v>44878</v>
      </c>
      <c r="E67" s="606">
        <f>D67+8</f>
        <v>44886</v>
      </c>
      <c r="F67" s="606">
        <f t="shared" ref="F67" si="118">D67+11</f>
        <v>44889</v>
      </c>
      <c r="G67" s="607"/>
      <c r="H67" s="606">
        <f t="shared" ref="H67" si="119">D67+17</f>
        <v>44895</v>
      </c>
      <c r="I67" s="469"/>
      <c r="J67" s="443">
        <f t="shared" si="48"/>
        <v>44867</v>
      </c>
      <c r="K67" s="443">
        <f t="shared" si="48"/>
        <v>44867</v>
      </c>
      <c r="L67" s="469"/>
      <c r="M67" s="146"/>
    </row>
    <row r="68" spans="1:13" ht="17.25" hidden="1" customHeight="1" x14ac:dyDescent="0.2">
      <c r="A68" s="257"/>
      <c r="B68" s="438" t="s">
        <v>388</v>
      </c>
      <c r="C68" s="606" t="s">
        <v>3018</v>
      </c>
      <c r="D68" s="607">
        <f t="shared" ref="D68:D74" si="120">D67+7</f>
        <v>44885</v>
      </c>
      <c r="E68" s="607"/>
      <c r="F68" s="607"/>
      <c r="G68" s="607"/>
      <c r="H68" s="607"/>
      <c r="I68" s="469"/>
      <c r="J68" s="443">
        <f t="shared" si="48"/>
        <v>44874</v>
      </c>
      <c r="K68" s="443">
        <f t="shared" si="48"/>
        <v>44874</v>
      </c>
      <c r="L68" s="469"/>
      <c r="M68" s="146"/>
    </row>
    <row r="69" spans="1:13" ht="17.25" hidden="1" customHeight="1" x14ac:dyDescent="0.2">
      <c r="A69" s="257"/>
      <c r="B69" s="153" t="s">
        <v>3380</v>
      </c>
      <c r="C69" s="606" t="s">
        <v>3381</v>
      </c>
      <c r="D69" s="606">
        <v>44886</v>
      </c>
      <c r="E69" s="606">
        <f t="shared" ref="E69" si="121">D69+8</f>
        <v>44894</v>
      </c>
      <c r="F69" s="607">
        <f t="shared" ref="F69" si="122">D69+11</f>
        <v>44897</v>
      </c>
      <c r="G69" s="607"/>
      <c r="H69" s="606">
        <f t="shared" ref="H69" si="123">D69+17</f>
        <v>44903</v>
      </c>
      <c r="I69" s="469"/>
      <c r="J69" s="443">
        <f t="shared" si="48"/>
        <v>44881</v>
      </c>
      <c r="K69" s="443">
        <f t="shared" si="48"/>
        <v>44881</v>
      </c>
      <c r="L69" s="469"/>
      <c r="M69" s="146"/>
    </row>
    <row r="70" spans="1:13" ht="17.25" hidden="1" customHeight="1" x14ac:dyDescent="0.2">
      <c r="A70" s="257"/>
      <c r="B70" s="438" t="s">
        <v>388</v>
      </c>
      <c r="C70" s="606" t="s">
        <v>3382</v>
      </c>
      <c r="D70" s="607">
        <f t="shared" si="120"/>
        <v>44893</v>
      </c>
      <c r="E70" s="607"/>
      <c r="F70" s="607"/>
      <c r="G70" s="607"/>
      <c r="H70" s="607"/>
      <c r="I70" s="469"/>
      <c r="J70" s="443">
        <f t="shared" si="48"/>
        <v>44888</v>
      </c>
      <c r="K70" s="443">
        <f t="shared" si="48"/>
        <v>44888</v>
      </c>
      <c r="L70" s="469"/>
      <c r="M70" s="146"/>
    </row>
    <row r="71" spans="1:13" ht="17.25" hidden="1" customHeight="1" x14ac:dyDescent="0.2">
      <c r="A71" s="257"/>
      <c r="B71" s="153" t="s">
        <v>3331</v>
      </c>
      <c r="C71" s="606" t="s">
        <v>3023</v>
      </c>
      <c r="D71" s="606">
        <v>44901</v>
      </c>
      <c r="E71" s="606">
        <f t="shared" ref="E71" si="124">D71+8</f>
        <v>44909</v>
      </c>
      <c r="F71" s="606">
        <f t="shared" ref="F71" si="125">D71+11</f>
        <v>44912</v>
      </c>
      <c r="G71" s="607"/>
      <c r="H71" s="606">
        <f t="shared" ref="H71" si="126">D71+17</f>
        <v>44918</v>
      </c>
      <c r="I71" s="469"/>
      <c r="J71" s="443">
        <f t="shared" si="48"/>
        <v>44895</v>
      </c>
      <c r="K71" s="443">
        <f t="shared" si="48"/>
        <v>44895</v>
      </c>
      <c r="L71" s="469"/>
      <c r="M71" s="146"/>
    </row>
    <row r="72" spans="1:13" ht="17.25" hidden="1" customHeight="1" x14ac:dyDescent="0.2">
      <c r="A72" s="257"/>
      <c r="B72" s="153" t="s">
        <v>3333</v>
      </c>
      <c r="C72" s="606" t="s">
        <v>3383</v>
      </c>
      <c r="D72" s="606">
        <v>44911</v>
      </c>
      <c r="E72" s="606">
        <f t="shared" ref="E72" si="127">D72+8</f>
        <v>44919</v>
      </c>
      <c r="F72" s="690">
        <f t="shared" ref="F72" si="128">D72+11</f>
        <v>44922</v>
      </c>
      <c r="G72" s="607"/>
      <c r="H72" s="606">
        <f t="shared" ref="H72" si="129">D72+17</f>
        <v>44928</v>
      </c>
      <c r="I72" s="469"/>
      <c r="J72" s="443">
        <f t="shared" si="48"/>
        <v>44902</v>
      </c>
      <c r="K72" s="443">
        <f t="shared" si="48"/>
        <v>44902</v>
      </c>
      <c r="L72" s="469"/>
      <c r="M72" s="146"/>
    </row>
    <row r="73" spans="1:13" ht="17.25" hidden="1" customHeight="1" x14ac:dyDescent="0.2">
      <c r="A73" s="257"/>
      <c r="B73" s="609" t="s">
        <v>3337</v>
      </c>
      <c r="C73" s="606" t="s">
        <v>3384</v>
      </c>
      <c r="D73" s="606">
        <v>44915</v>
      </c>
      <c r="E73" s="606">
        <f t="shared" ref="E73" si="130">D73+8</f>
        <v>44923</v>
      </c>
      <c r="F73" s="606">
        <f t="shared" ref="F73" si="131">D73+11</f>
        <v>44926</v>
      </c>
      <c r="G73" s="607"/>
      <c r="H73" s="606">
        <f t="shared" ref="H73" si="132">D73+17</f>
        <v>44932</v>
      </c>
      <c r="I73" s="469"/>
      <c r="J73" s="443">
        <f t="shared" si="48"/>
        <v>44909</v>
      </c>
      <c r="K73" s="443">
        <f t="shared" si="48"/>
        <v>44909</v>
      </c>
      <c r="L73" s="469"/>
      <c r="M73" s="146"/>
    </row>
    <row r="74" spans="1:13" ht="17.25" hidden="1" customHeight="1" x14ac:dyDescent="0.2">
      <c r="A74" s="257"/>
      <c r="B74" s="438" t="s">
        <v>388</v>
      </c>
      <c r="C74" s="606" t="s">
        <v>3385</v>
      </c>
      <c r="D74" s="607">
        <f t="shared" si="120"/>
        <v>44922</v>
      </c>
      <c r="E74" s="607"/>
      <c r="F74" s="607"/>
      <c r="G74" s="607"/>
      <c r="H74" s="607"/>
      <c r="I74" s="469"/>
      <c r="J74" s="443">
        <f t="shared" si="48"/>
        <v>44916</v>
      </c>
      <c r="K74" s="443">
        <f t="shared" si="48"/>
        <v>44916</v>
      </c>
      <c r="L74" s="469"/>
      <c r="M74" s="146"/>
    </row>
    <row r="75" spans="1:13" ht="17.25" hidden="1" customHeight="1" x14ac:dyDescent="0.2">
      <c r="A75" s="257"/>
      <c r="B75" s="153" t="s">
        <v>3313</v>
      </c>
      <c r="C75" s="606" t="s">
        <v>3386</v>
      </c>
      <c r="D75" s="606">
        <v>44930</v>
      </c>
      <c r="E75" s="606">
        <f t="shared" ref="E75" si="133">D75+8</f>
        <v>44938</v>
      </c>
      <c r="F75" s="606">
        <f t="shared" ref="F75" si="134">D75+11</f>
        <v>44941</v>
      </c>
      <c r="G75" s="607"/>
      <c r="H75" s="606">
        <f t="shared" ref="H75" si="135">D75+17</f>
        <v>44947</v>
      </c>
      <c r="I75" s="469"/>
      <c r="J75" s="443">
        <f t="shared" si="48"/>
        <v>44923</v>
      </c>
      <c r="K75" s="443">
        <f t="shared" si="48"/>
        <v>44923</v>
      </c>
      <c r="L75" s="469"/>
      <c r="M75" s="146"/>
    </row>
    <row r="76" spans="1:13" ht="17.25" hidden="1" customHeight="1" x14ac:dyDescent="0.2">
      <c r="A76" s="257"/>
      <c r="B76" s="153" t="s">
        <v>3387</v>
      </c>
      <c r="C76" s="606" t="s">
        <v>3388</v>
      </c>
      <c r="D76" s="606">
        <v>44936</v>
      </c>
      <c r="E76" s="606">
        <f t="shared" ref="E76" si="136">D76+8</f>
        <v>44944</v>
      </c>
      <c r="F76" s="606">
        <f t="shared" ref="F76" si="137">D76+11</f>
        <v>44947</v>
      </c>
      <c r="G76" s="607"/>
      <c r="H76" s="606">
        <f t="shared" ref="H76" si="138">D76+17</f>
        <v>44953</v>
      </c>
      <c r="I76" s="469"/>
      <c r="J76" s="443">
        <f t="shared" si="48"/>
        <v>44930</v>
      </c>
      <c r="K76" s="443">
        <f t="shared" si="48"/>
        <v>44930</v>
      </c>
      <c r="L76" s="469"/>
      <c r="M76" s="146"/>
    </row>
    <row r="77" spans="1:13" ht="17.25" hidden="1" customHeight="1" x14ac:dyDescent="0.2">
      <c r="A77" s="257"/>
      <c r="B77" s="153" t="s">
        <v>3353</v>
      </c>
      <c r="C77" s="606" t="s">
        <v>3389</v>
      </c>
      <c r="D77" s="606">
        <v>44941</v>
      </c>
      <c r="E77" s="606">
        <f t="shared" ref="E77" si="139">D77+8</f>
        <v>44949</v>
      </c>
      <c r="F77" s="606">
        <f t="shared" ref="F77" si="140">D77+11</f>
        <v>44952</v>
      </c>
      <c r="G77" s="607"/>
      <c r="H77" s="606">
        <f t="shared" ref="H77" si="141">D77+17</f>
        <v>44958</v>
      </c>
      <c r="I77" s="469"/>
      <c r="J77" s="443">
        <f t="shared" si="48"/>
        <v>44937</v>
      </c>
      <c r="K77" s="443">
        <f t="shared" si="48"/>
        <v>44937</v>
      </c>
      <c r="L77" s="469"/>
      <c r="M77" s="146"/>
    </row>
    <row r="78" spans="1:13" ht="17.25" hidden="1" customHeight="1" x14ac:dyDescent="0.2">
      <c r="A78" s="257"/>
      <c r="B78" s="153" t="s">
        <v>3327</v>
      </c>
      <c r="C78" s="606" t="s">
        <v>3390</v>
      </c>
      <c r="D78" s="606">
        <v>44950</v>
      </c>
      <c r="E78" s="606">
        <f t="shared" ref="E78" si="142">D78+8</f>
        <v>44958</v>
      </c>
      <c r="F78" s="606">
        <f t="shared" ref="F78" si="143">D78+11</f>
        <v>44961</v>
      </c>
      <c r="G78" s="607"/>
      <c r="H78" s="606">
        <f t="shared" ref="H78" si="144">D78+17</f>
        <v>44967</v>
      </c>
      <c r="I78" s="450"/>
      <c r="J78" s="443">
        <f t="shared" si="48"/>
        <v>44944</v>
      </c>
      <c r="K78" s="443">
        <f t="shared" si="48"/>
        <v>44944</v>
      </c>
      <c r="L78" s="450"/>
      <c r="M78" s="146"/>
    </row>
    <row r="79" spans="1:13" ht="17.25" hidden="1" customHeight="1" x14ac:dyDescent="0.2">
      <c r="A79" s="257"/>
      <c r="B79" s="153" t="s">
        <v>3321</v>
      </c>
      <c r="C79" s="606" t="s">
        <v>3391</v>
      </c>
      <c r="D79" s="606">
        <v>44957</v>
      </c>
      <c r="E79" s="606">
        <f t="shared" ref="E79" si="145">D79+8</f>
        <v>44965</v>
      </c>
      <c r="F79" s="606">
        <f t="shared" ref="F79" si="146">D79+11</f>
        <v>44968</v>
      </c>
      <c r="G79" s="607"/>
      <c r="H79" s="606">
        <f t="shared" ref="H79" si="147">D79+17</f>
        <v>44974</v>
      </c>
      <c r="I79" s="469"/>
      <c r="J79" s="443">
        <f t="shared" si="48"/>
        <v>44951</v>
      </c>
      <c r="K79" s="443">
        <f t="shared" si="48"/>
        <v>44951</v>
      </c>
      <c r="L79" s="469"/>
      <c r="M79" s="146"/>
    </row>
    <row r="80" spans="1:13" ht="17.25" hidden="1" customHeight="1" x14ac:dyDescent="0.2">
      <c r="A80" s="257"/>
      <c r="B80" s="153" t="s">
        <v>2979</v>
      </c>
      <c r="C80" s="606" t="s">
        <v>3392</v>
      </c>
      <c r="D80" s="606">
        <v>44963</v>
      </c>
      <c r="E80" s="606">
        <f t="shared" ref="E80" si="148">D80+8</f>
        <v>44971</v>
      </c>
      <c r="F80" s="606">
        <f t="shared" ref="F80" si="149">D80+11</f>
        <v>44974</v>
      </c>
      <c r="G80" s="607"/>
      <c r="H80" s="606">
        <f t="shared" ref="H80" si="150">D80+17</f>
        <v>44980</v>
      </c>
      <c r="I80" s="469"/>
      <c r="J80" s="443">
        <v>44957</v>
      </c>
      <c r="K80" s="443">
        <f t="shared" si="48"/>
        <v>44958</v>
      </c>
      <c r="L80" s="469"/>
      <c r="M80" s="146"/>
    </row>
    <row r="81" spans="1:13" ht="17.25" hidden="1" customHeight="1" x14ac:dyDescent="0.2">
      <c r="A81" s="257"/>
      <c r="B81" s="153" t="s">
        <v>3310</v>
      </c>
      <c r="C81" s="606" t="s">
        <v>3393</v>
      </c>
      <c r="D81" s="606">
        <v>44971</v>
      </c>
      <c r="E81" s="606">
        <f t="shared" ref="E81" si="151">D81+8</f>
        <v>44979</v>
      </c>
      <c r="F81" s="606">
        <f t="shared" ref="F81" si="152">D81+11</f>
        <v>44982</v>
      </c>
      <c r="G81" s="607"/>
      <c r="H81" s="606">
        <f t="shared" ref="H81" si="153">D81+17</f>
        <v>44988</v>
      </c>
      <c r="I81" s="469"/>
      <c r="J81" s="443">
        <f>J80+7</f>
        <v>44964</v>
      </c>
      <c r="K81" s="443">
        <f t="shared" si="48"/>
        <v>44965</v>
      </c>
      <c r="L81" s="469"/>
      <c r="M81" s="146"/>
    </row>
    <row r="82" spans="1:13" ht="17.25" hidden="1" customHeight="1" x14ac:dyDescent="0.2">
      <c r="A82" s="257"/>
      <c r="B82" s="691" t="s">
        <v>388</v>
      </c>
      <c r="C82" s="692" t="s">
        <v>3394</v>
      </c>
      <c r="D82" s="607">
        <f t="shared" ref="D82:D88" si="154">D81+7</f>
        <v>44978</v>
      </c>
      <c r="E82" s="607">
        <f t="shared" ref="E82" si="155">D82+8</f>
        <v>44986</v>
      </c>
      <c r="F82" s="607">
        <f t="shared" ref="F82" si="156">D82+11</f>
        <v>44989</v>
      </c>
      <c r="G82" s="607"/>
      <c r="H82" s="607">
        <f t="shared" ref="H82" si="157">D82+17</f>
        <v>44995</v>
      </c>
      <c r="I82" s="469"/>
      <c r="J82" s="443">
        <f t="shared" ref="J82:J105" si="158">J81+7</f>
        <v>44971</v>
      </c>
      <c r="K82" s="443">
        <f t="shared" si="48"/>
        <v>44972</v>
      </c>
      <c r="L82" s="469"/>
      <c r="M82" s="146"/>
    </row>
    <row r="83" spans="1:13" ht="17.25" hidden="1" customHeight="1" x14ac:dyDescent="0.2">
      <c r="A83" s="257"/>
      <c r="B83" s="693" t="s">
        <v>3331</v>
      </c>
      <c r="C83" s="606" t="s">
        <v>3395</v>
      </c>
      <c r="D83" s="606">
        <v>44984</v>
      </c>
      <c r="E83" s="606">
        <f t="shared" ref="E83" si="159">D83+8</f>
        <v>44992</v>
      </c>
      <c r="F83" s="606">
        <f t="shared" ref="F83" si="160">D83+11</f>
        <v>44995</v>
      </c>
      <c r="G83" s="607"/>
      <c r="H83" s="606">
        <f t="shared" ref="H83" si="161">D83+17</f>
        <v>45001</v>
      </c>
      <c r="I83" s="469"/>
      <c r="J83" s="443">
        <f t="shared" si="158"/>
        <v>44978</v>
      </c>
      <c r="K83" s="443">
        <f t="shared" si="48"/>
        <v>44979</v>
      </c>
      <c r="L83" s="469"/>
      <c r="M83" s="146"/>
    </row>
    <row r="84" spans="1:13" ht="17.25" hidden="1" customHeight="1" x14ac:dyDescent="0.2">
      <c r="A84" s="714" t="s">
        <v>3396</v>
      </c>
      <c r="B84" s="693" t="s">
        <v>3335</v>
      </c>
      <c r="C84" s="606" t="s">
        <v>3397</v>
      </c>
      <c r="D84" s="606">
        <v>44996</v>
      </c>
      <c r="E84" s="606">
        <f t="shared" ref="E84" si="162">D84+8</f>
        <v>45004</v>
      </c>
      <c r="F84" s="606">
        <f t="shared" ref="F84" si="163">D84+11</f>
        <v>45007</v>
      </c>
      <c r="G84" s="607"/>
      <c r="H84" s="606">
        <f t="shared" ref="H84" si="164">D84+17</f>
        <v>45013</v>
      </c>
      <c r="I84" s="469"/>
      <c r="J84" s="443">
        <f t="shared" si="158"/>
        <v>44985</v>
      </c>
      <c r="K84" s="443">
        <f t="shared" ref="K84:K89" si="165">K83+7</f>
        <v>44986</v>
      </c>
      <c r="L84" s="469"/>
      <c r="M84" s="146"/>
    </row>
    <row r="85" spans="1:13" ht="15.6" hidden="1" customHeight="1" x14ac:dyDescent="0.2">
      <c r="A85" s="257"/>
      <c r="B85" s="693" t="s">
        <v>3337</v>
      </c>
      <c r="C85" s="606" t="s">
        <v>3398</v>
      </c>
      <c r="D85" s="606">
        <v>45016</v>
      </c>
      <c r="E85" s="606">
        <f t="shared" ref="E85" si="166">D85+8</f>
        <v>45024</v>
      </c>
      <c r="F85" s="607" t="b">
        <f>A88=D85+11</f>
        <v>0</v>
      </c>
      <c r="G85" s="607"/>
      <c r="H85" s="607">
        <f t="shared" ref="H85" si="167">D85+17</f>
        <v>45033</v>
      </c>
      <c r="I85" s="469"/>
      <c r="J85" s="443">
        <f t="shared" si="158"/>
        <v>44992</v>
      </c>
      <c r="K85" s="443">
        <f t="shared" si="165"/>
        <v>44993</v>
      </c>
      <c r="L85" s="469"/>
      <c r="M85" s="146"/>
    </row>
    <row r="86" spans="1:13" ht="17.25" hidden="1" customHeight="1" x14ac:dyDescent="0.2">
      <c r="A86" s="257"/>
      <c r="B86" s="693" t="s">
        <v>3399</v>
      </c>
      <c r="C86" s="606" t="s">
        <v>3400</v>
      </c>
      <c r="D86" s="606">
        <v>45023</v>
      </c>
      <c r="E86" s="606">
        <f t="shared" ref="E86" si="168">D86+8</f>
        <v>45031</v>
      </c>
      <c r="F86" s="606">
        <f t="shared" ref="F86" si="169">D86+11</f>
        <v>45034</v>
      </c>
      <c r="G86" s="607"/>
      <c r="H86" s="606">
        <f t="shared" ref="H86" si="170">D86+17</f>
        <v>45040</v>
      </c>
      <c r="I86" s="469"/>
      <c r="J86" s="443">
        <f t="shared" si="158"/>
        <v>44999</v>
      </c>
      <c r="K86" s="443">
        <f t="shared" si="165"/>
        <v>45000</v>
      </c>
      <c r="L86" s="469"/>
      <c r="M86" s="146"/>
    </row>
    <row r="87" spans="1:13" ht="17.25" hidden="1" customHeight="1" x14ac:dyDescent="0.2">
      <c r="A87" s="257"/>
      <c r="B87" s="704" t="s">
        <v>3313</v>
      </c>
      <c r="C87" s="606" t="s">
        <v>3401</v>
      </c>
      <c r="D87" s="606">
        <v>45027</v>
      </c>
      <c r="E87" s="606">
        <f t="shared" ref="E87" si="171">D87+8</f>
        <v>45035</v>
      </c>
      <c r="F87" s="606">
        <f t="shared" ref="F87" si="172">D87+11</f>
        <v>45038</v>
      </c>
      <c r="G87" s="607"/>
      <c r="H87" s="606">
        <f t="shared" ref="H87" si="173">D87+17</f>
        <v>45044</v>
      </c>
      <c r="I87" s="469"/>
      <c r="J87" s="443">
        <f t="shared" si="158"/>
        <v>45006</v>
      </c>
      <c r="K87" s="443">
        <f t="shared" si="165"/>
        <v>45007</v>
      </c>
      <c r="L87" s="469"/>
      <c r="M87" s="146"/>
    </row>
    <row r="88" spans="1:13" ht="17.25" hidden="1" customHeight="1" x14ac:dyDescent="0.2">
      <c r="A88" s="257"/>
      <c r="B88" s="438" t="s">
        <v>388</v>
      </c>
      <c r="C88" s="703" t="s">
        <v>3402</v>
      </c>
      <c r="D88" s="607">
        <f t="shared" si="154"/>
        <v>45034</v>
      </c>
      <c r="E88" s="607">
        <f t="shared" ref="E88" si="174">D88+8</f>
        <v>45042</v>
      </c>
      <c r="F88" s="607">
        <f t="shared" ref="F88" si="175">D88+11</f>
        <v>45045</v>
      </c>
      <c r="G88" s="607"/>
      <c r="H88" s="607">
        <f t="shared" ref="H88" si="176">D88+17</f>
        <v>45051</v>
      </c>
      <c r="I88" s="469"/>
      <c r="J88" s="443">
        <f t="shared" si="158"/>
        <v>45013</v>
      </c>
      <c r="K88" s="443">
        <f t="shared" si="165"/>
        <v>45014</v>
      </c>
      <c r="L88" s="469"/>
      <c r="M88" s="146"/>
    </row>
    <row r="89" spans="1:13" ht="17.25" hidden="1" customHeight="1" x14ac:dyDescent="0.2">
      <c r="A89" s="257"/>
      <c r="B89" s="153" t="s">
        <v>3353</v>
      </c>
      <c r="C89" s="703" t="s">
        <v>3403</v>
      </c>
      <c r="D89" s="606">
        <v>45030</v>
      </c>
      <c r="E89" s="606">
        <f t="shared" ref="E89" si="177">D89+8</f>
        <v>45038</v>
      </c>
      <c r="F89" s="606">
        <f t="shared" ref="F89" si="178">D89+11</f>
        <v>45041</v>
      </c>
      <c r="G89" s="607"/>
      <c r="H89" s="606">
        <f t="shared" ref="H89" si="179">D89+17</f>
        <v>45047</v>
      </c>
      <c r="I89" s="469"/>
      <c r="J89" s="443">
        <f t="shared" si="158"/>
        <v>45020</v>
      </c>
      <c r="K89" s="443">
        <f t="shared" si="165"/>
        <v>45021</v>
      </c>
      <c r="L89" s="469"/>
      <c r="M89" s="146"/>
    </row>
    <row r="90" spans="1:13" ht="17.25" hidden="1" customHeight="1" x14ac:dyDescent="0.2">
      <c r="A90" s="257"/>
      <c r="B90" s="153" t="s">
        <v>3327</v>
      </c>
      <c r="C90" s="703" t="s">
        <v>3404</v>
      </c>
      <c r="D90" s="606">
        <v>45037</v>
      </c>
      <c r="E90" s="606">
        <f>D90+13</f>
        <v>45050</v>
      </c>
      <c r="F90" s="606">
        <f t="shared" ref="F90:F91" si="180">D90+11</f>
        <v>45048</v>
      </c>
      <c r="G90" s="607"/>
      <c r="H90" s="606">
        <f t="shared" ref="H90:H91" si="181">D90+17</f>
        <v>45054</v>
      </c>
      <c r="I90" s="469"/>
      <c r="J90" s="443">
        <f t="shared" si="158"/>
        <v>45027</v>
      </c>
      <c r="K90" s="443">
        <f t="shared" ref="K90:K91" si="182">K89+7</f>
        <v>45028</v>
      </c>
      <c r="L90" s="469"/>
      <c r="M90" s="146"/>
    </row>
    <row r="91" spans="1:13" ht="17.25" hidden="1" customHeight="1" x14ac:dyDescent="0.2">
      <c r="A91" s="257"/>
      <c r="B91" s="608" t="s">
        <v>3321</v>
      </c>
      <c r="C91" s="712" t="s">
        <v>3405</v>
      </c>
      <c r="D91" s="692">
        <v>45044</v>
      </c>
      <c r="E91" s="692">
        <f>D91+15</f>
        <v>45059</v>
      </c>
      <c r="F91" s="692">
        <f t="shared" si="180"/>
        <v>45055</v>
      </c>
      <c r="G91" s="713"/>
      <c r="H91" s="692">
        <f t="shared" si="181"/>
        <v>45061</v>
      </c>
      <c r="I91" s="469"/>
      <c r="J91" s="443">
        <f t="shared" si="158"/>
        <v>45034</v>
      </c>
      <c r="K91" s="443">
        <f t="shared" si="182"/>
        <v>45035</v>
      </c>
      <c r="L91" s="469"/>
      <c r="M91" s="146"/>
    </row>
    <row r="92" spans="1:13" ht="17.25" hidden="1" customHeight="1" x14ac:dyDescent="0.2">
      <c r="A92" s="257"/>
      <c r="B92" s="153" t="s">
        <v>2979</v>
      </c>
      <c r="C92" s="320" t="s">
        <v>3406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92"/>
      <c r="H92" s="320">
        <f t="shared" ref="H92:H93" si="185">D92+17</f>
        <v>45065</v>
      </c>
      <c r="I92" s="469"/>
      <c r="J92" s="443">
        <f t="shared" si="158"/>
        <v>45041</v>
      </c>
      <c r="K92" s="443">
        <f t="shared" ref="K92:K105" si="186">K91+7</f>
        <v>45042</v>
      </c>
      <c r="L92" s="469"/>
      <c r="M92" s="146"/>
    </row>
    <row r="93" spans="1:13" ht="17.25" hidden="1" customHeight="1" x14ac:dyDescent="0.2">
      <c r="A93" s="257"/>
      <c r="B93" s="153" t="s">
        <v>3310</v>
      </c>
      <c r="C93" s="320" t="s">
        <v>3407</v>
      </c>
      <c r="D93" s="320">
        <v>45054</v>
      </c>
      <c r="E93" s="320">
        <f t="shared" si="183"/>
        <v>45062</v>
      </c>
      <c r="F93" s="320">
        <f t="shared" si="184"/>
        <v>45065</v>
      </c>
      <c r="G93" s="492"/>
      <c r="H93" s="320">
        <f t="shared" si="185"/>
        <v>45071</v>
      </c>
      <c r="I93" s="469"/>
      <c r="J93" s="443">
        <f t="shared" si="158"/>
        <v>45048</v>
      </c>
      <c r="K93" s="443">
        <f t="shared" si="186"/>
        <v>45049</v>
      </c>
      <c r="L93" s="469"/>
      <c r="M93" s="146"/>
    </row>
    <row r="94" spans="1:13" ht="17.25" hidden="1" customHeight="1" x14ac:dyDescent="0.2">
      <c r="A94" s="257"/>
      <c r="B94" s="153" t="s">
        <v>3329</v>
      </c>
      <c r="C94" s="320" t="s">
        <v>3408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92"/>
      <c r="H94" s="320">
        <f t="shared" ref="H94:H97" si="189">D94+17</f>
        <v>45081</v>
      </c>
      <c r="I94" s="469"/>
      <c r="J94" s="443">
        <f t="shared" si="158"/>
        <v>45055</v>
      </c>
      <c r="K94" s="443">
        <f t="shared" si="186"/>
        <v>45056</v>
      </c>
      <c r="L94" s="469"/>
      <c r="M94" s="146"/>
    </row>
    <row r="95" spans="1:13" ht="17.25" hidden="1" customHeight="1" x14ac:dyDescent="0.2">
      <c r="A95" s="257"/>
      <c r="B95" s="153" t="s">
        <v>3331</v>
      </c>
      <c r="C95" s="320" t="s">
        <v>3409</v>
      </c>
      <c r="D95" s="320">
        <v>45070</v>
      </c>
      <c r="E95" s="320">
        <f t="shared" si="187"/>
        <v>45078</v>
      </c>
      <c r="F95" s="320">
        <f t="shared" si="188"/>
        <v>45081</v>
      </c>
      <c r="G95" s="492"/>
      <c r="H95" s="320">
        <f t="shared" si="189"/>
        <v>45087</v>
      </c>
      <c r="I95" s="469"/>
      <c r="J95" s="443">
        <f t="shared" si="158"/>
        <v>45062</v>
      </c>
      <c r="K95" s="443">
        <f t="shared" si="186"/>
        <v>45063</v>
      </c>
      <c r="L95" s="469"/>
      <c r="M95" s="146"/>
    </row>
    <row r="96" spans="1:13" ht="17.25" hidden="1" customHeight="1" x14ac:dyDescent="0.2">
      <c r="A96" s="257"/>
      <c r="B96" s="153" t="s">
        <v>3333</v>
      </c>
      <c r="C96" s="320" t="s">
        <v>3410</v>
      </c>
      <c r="D96" s="320">
        <v>45081</v>
      </c>
      <c r="E96" s="320">
        <f t="shared" si="187"/>
        <v>45089</v>
      </c>
      <c r="F96" s="320">
        <f t="shared" si="188"/>
        <v>45092</v>
      </c>
      <c r="G96" s="492"/>
      <c r="H96" s="320">
        <f t="shared" si="189"/>
        <v>45098</v>
      </c>
      <c r="I96" s="469"/>
      <c r="J96" s="443">
        <f t="shared" si="158"/>
        <v>45069</v>
      </c>
      <c r="K96" s="443">
        <f t="shared" si="186"/>
        <v>45070</v>
      </c>
      <c r="L96" s="469"/>
      <c r="M96" s="146"/>
    </row>
    <row r="97" spans="1:13" ht="17.25" hidden="1" customHeight="1" x14ac:dyDescent="0.2">
      <c r="A97" s="257"/>
      <c r="B97" s="153" t="s">
        <v>3335</v>
      </c>
      <c r="C97" s="320" t="s">
        <v>3411</v>
      </c>
      <c r="D97" s="320">
        <v>45089</v>
      </c>
      <c r="E97" s="320">
        <f t="shared" si="187"/>
        <v>45097</v>
      </c>
      <c r="F97" s="320">
        <f t="shared" si="188"/>
        <v>45100</v>
      </c>
      <c r="G97" s="492"/>
      <c r="H97" s="320">
        <f t="shared" si="189"/>
        <v>45106</v>
      </c>
      <c r="I97" s="469"/>
      <c r="J97" s="443">
        <f t="shared" si="158"/>
        <v>45076</v>
      </c>
      <c r="K97" s="443">
        <f t="shared" si="186"/>
        <v>45077</v>
      </c>
      <c r="L97" s="469"/>
      <c r="M97" s="146"/>
    </row>
    <row r="98" spans="1:13" ht="17.25" hidden="1" customHeight="1" x14ac:dyDescent="0.2">
      <c r="A98" s="257"/>
      <c r="B98" s="153" t="s">
        <v>3412</v>
      </c>
      <c r="C98" s="320" t="s">
        <v>3413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92"/>
      <c r="H98" s="320">
        <f t="shared" ref="H98" si="192">D98+17</f>
        <v>45114</v>
      </c>
      <c r="I98" s="469"/>
      <c r="J98" s="443">
        <f t="shared" si="158"/>
        <v>45083</v>
      </c>
      <c r="K98" s="443">
        <f t="shared" si="186"/>
        <v>45084</v>
      </c>
      <c r="L98" s="469"/>
      <c r="M98" s="146"/>
    </row>
    <row r="99" spans="1:13" ht="17.25" hidden="1" customHeight="1" x14ac:dyDescent="0.2">
      <c r="A99" s="257"/>
      <c r="B99" s="153" t="s">
        <v>3387</v>
      </c>
      <c r="C99" s="320" t="s">
        <v>3414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92"/>
      <c r="H99" s="320">
        <f t="shared" ref="H99" si="195">D99+17</f>
        <v>45111</v>
      </c>
      <c r="I99" s="469"/>
      <c r="J99" s="443">
        <f t="shared" si="158"/>
        <v>45090</v>
      </c>
      <c r="K99" s="443">
        <f t="shared" si="186"/>
        <v>45091</v>
      </c>
      <c r="L99" s="469"/>
      <c r="M99" s="146"/>
    </row>
    <row r="100" spans="1:13" ht="17.25" hidden="1" customHeight="1" x14ac:dyDescent="0.2">
      <c r="A100" s="257"/>
      <c r="B100" s="153" t="s">
        <v>3399</v>
      </c>
      <c r="C100" s="320" t="s">
        <v>3415</v>
      </c>
      <c r="D100" s="320">
        <v>45105</v>
      </c>
      <c r="E100" s="320">
        <f t="shared" ref="E100" si="196">D100+8</f>
        <v>45113</v>
      </c>
      <c r="F100" s="492">
        <f t="shared" ref="F100" si="197">D100+11</f>
        <v>45116</v>
      </c>
      <c r="G100" s="492"/>
      <c r="H100" s="320">
        <f t="shared" ref="H100" si="198">D100+17</f>
        <v>45122</v>
      </c>
      <c r="I100" s="469"/>
      <c r="J100" s="443">
        <f t="shared" si="158"/>
        <v>45097</v>
      </c>
      <c r="K100" s="443">
        <f t="shared" si="186"/>
        <v>45098</v>
      </c>
      <c r="L100" s="469"/>
      <c r="M100" s="146"/>
    </row>
    <row r="101" spans="1:13" ht="17.25" hidden="1" customHeight="1" x14ac:dyDescent="0.2">
      <c r="A101" s="257"/>
      <c r="B101" s="153" t="s">
        <v>3313</v>
      </c>
      <c r="C101" s="320" t="s">
        <v>3416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92"/>
      <c r="H101" s="320">
        <f t="shared" ref="H101" si="201">D101+17</f>
        <v>45130</v>
      </c>
      <c r="I101" s="469"/>
      <c r="J101" s="443">
        <f t="shared" si="158"/>
        <v>45104</v>
      </c>
      <c r="K101" s="443">
        <f t="shared" si="186"/>
        <v>45105</v>
      </c>
      <c r="L101" s="469"/>
      <c r="M101" s="146"/>
    </row>
    <row r="102" spans="1:13" ht="17.25" hidden="1" customHeight="1" x14ac:dyDescent="0.2">
      <c r="A102" s="257"/>
      <c r="B102" s="153" t="s">
        <v>3353</v>
      </c>
      <c r="C102" s="320" t="s">
        <v>3417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92"/>
      <c r="H102" s="320">
        <f t="shared" ref="H102" si="204">D102+17</f>
        <v>45138</v>
      </c>
      <c r="I102" s="469"/>
      <c r="J102" s="443">
        <f t="shared" si="158"/>
        <v>45111</v>
      </c>
      <c r="K102" s="443">
        <f t="shared" si="186"/>
        <v>45112</v>
      </c>
      <c r="L102" s="469"/>
      <c r="M102" s="146"/>
    </row>
    <row r="103" spans="1:13" ht="17.25" hidden="1" customHeight="1" x14ac:dyDescent="0.2">
      <c r="A103" s="257"/>
      <c r="B103" s="153" t="s">
        <v>3327</v>
      </c>
      <c r="C103" s="320" t="s">
        <v>3418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92"/>
      <c r="H103" s="320">
        <f t="shared" ref="H103" si="206">D103+17</f>
        <v>45144</v>
      </c>
      <c r="I103" s="469"/>
      <c r="J103" s="443">
        <f t="shared" si="158"/>
        <v>45118</v>
      </c>
      <c r="K103" s="443">
        <f t="shared" si="186"/>
        <v>45119</v>
      </c>
      <c r="L103" s="469"/>
      <c r="M103" s="146"/>
    </row>
    <row r="104" spans="1:13" ht="17.25" hidden="1" customHeight="1" x14ac:dyDescent="0.2">
      <c r="A104" s="257"/>
      <c r="B104" s="153" t="s">
        <v>3321</v>
      </c>
      <c r="C104" s="320" t="s">
        <v>3419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92"/>
      <c r="H104" s="320">
        <f t="shared" ref="H104" si="209">D104+17</f>
        <v>45154</v>
      </c>
      <c r="I104" s="469"/>
      <c r="J104" s="443">
        <f t="shared" si="158"/>
        <v>45125</v>
      </c>
      <c r="K104" s="443">
        <f t="shared" si="186"/>
        <v>45126</v>
      </c>
      <c r="L104" s="469"/>
      <c r="M104" s="146"/>
    </row>
    <row r="105" spans="1:13" ht="17.25" hidden="1" customHeight="1" x14ac:dyDescent="0.2">
      <c r="A105" s="257"/>
      <c r="B105" s="153" t="s">
        <v>3310</v>
      </c>
      <c r="C105" s="320" t="s">
        <v>3420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92"/>
      <c r="H105" s="320">
        <f t="shared" ref="H105" si="212">D105+17</f>
        <v>45160</v>
      </c>
      <c r="I105" s="469"/>
      <c r="J105" s="443">
        <f t="shared" si="158"/>
        <v>45132</v>
      </c>
      <c r="K105" s="443">
        <f t="shared" si="186"/>
        <v>45133</v>
      </c>
      <c r="L105" s="469"/>
      <c r="M105" s="146"/>
    </row>
    <row r="106" spans="1:13" ht="17.25" hidden="1" customHeight="1" x14ac:dyDescent="0.2">
      <c r="A106" s="257"/>
      <c r="B106" s="153" t="s">
        <v>3329</v>
      </c>
      <c r="C106" s="320" t="s">
        <v>3421</v>
      </c>
      <c r="D106" s="320">
        <v>45156</v>
      </c>
      <c r="E106" s="320">
        <f t="shared" ref="E106" si="213">D106+8</f>
        <v>45164</v>
      </c>
      <c r="F106" s="320">
        <v>45168</v>
      </c>
      <c r="G106" s="492"/>
      <c r="H106" s="320">
        <f t="shared" ref="H106" si="214">D106+17</f>
        <v>45173</v>
      </c>
      <c r="I106" s="469"/>
      <c r="J106" s="443">
        <f>J105+7</f>
        <v>45139</v>
      </c>
      <c r="K106" s="443">
        <f>K105+7</f>
        <v>45140</v>
      </c>
      <c r="L106" s="469"/>
      <c r="M106" s="724"/>
    </row>
    <row r="107" spans="1:13" ht="17.25" hidden="1" customHeight="1" x14ac:dyDescent="0.2">
      <c r="A107" s="257"/>
      <c r="B107" s="216" t="s">
        <v>388</v>
      </c>
      <c r="C107" s="320" t="s">
        <v>3422</v>
      </c>
      <c r="D107" s="559">
        <v>45155</v>
      </c>
      <c r="E107" s="559">
        <f t="shared" ref="E107" si="215">D107+8</f>
        <v>45163</v>
      </c>
      <c r="F107" s="559">
        <f t="shared" ref="F107" si="216">D107+11</f>
        <v>45166</v>
      </c>
      <c r="G107" s="492"/>
      <c r="H107" s="559">
        <f t="shared" ref="H107" si="217">D107+17</f>
        <v>45172</v>
      </c>
      <c r="I107" s="563"/>
      <c r="J107" s="740">
        <f>J106+7</f>
        <v>45146</v>
      </c>
      <c r="K107" s="740">
        <f>K106+7</f>
        <v>45147</v>
      </c>
      <c r="L107" s="146"/>
      <c r="M107" s="146"/>
    </row>
    <row r="108" spans="1:13" ht="17.25" hidden="1" customHeight="1" x14ac:dyDescent="0.2">
      <c r="A108" s="257"/>
      <c r="B108" s="153" t="s">
        <v>3331</v>
      </c>
      <c r="C108" s="320" t="s">
        <v>3423</v>
      </c>
      <c r="D108" s="582">
        <v>45170</v>
      </c>
      <c r="E108" s="582">
        <v>45180</v>
      </c>
      <c r="F108" s="582">
        <f t="shared" ref="F108" si="218">D108+11</f>
        <v>45181</v>
      </c>
      <c r="G108" s="492"/>
      <c r="H108" s="582">
        <f t="shared" ref="H108" si="219">D108+17</f>
        <v>45187</v>
      </c>
      <c r="I108" s="469"/>
      <c r="J108" s="443">
        <v>45155</v>
      </c>
      <c r="K108" s="443">
        <f>J108+2</f>
        <v>45157</v>
      </c>
      <c r="L108" s="724"/>
      <c r="M108" s="724"/>
    </row>
    <row r="109" spans="1:13" ht="17.25" hidden="1" customHeight="1" x14ac:dyDescent="0.2">
      <c r="A109" s="257"/>
      <c r="B109" s="153" t="s">
        <v>3333</v>
      </c>
      <c r="C109" s="320" t="s">
        <v>3424</v>
      </c>
      <c r="D109" s="582">
        <v>45164</v>
      </c>
      <c r="E109" s="582">
        <f t="shared" ref="E109" si="220">D109+8</f>
        <v>45172</v>
      </c>
      <c r="F109" s="582">
        <f t="shared" ref="F109" si="221">D109+11</f>
        <v>45175</v>
      </c>
      <c r="G109" s="492"/>
      <c r="H109" s="582">
        <f t="shared" ref="H109" si="222">D109+17</f>
        <v>45181</v>
      </c>
      <c r="I109" s="469"/>
      <c r="J109" s="443">
        <f t="shared" ref="J109:K114" si="223">J108+7</f>
        <v>45162</v>
      </c>
      <c r="K109" s="443">
        <f t="shared" si="223"/>
        <v>45164</v>
      </c>
      <c r="L109" s="445"/>
      <c r="M109" s="445"/>
    </row>
    <row r="110" spans="1:13" ht="17.25" hidden="1" customHeight="1" x14ac:dyDescent="0.2">
      <c r="A110" s="257"/>
      <c r="B110" s="153" t="s">
        <v>3335</v>
      </c>
      <c r="C110" s="320" t="s">
        <v>3425</v>
      </c>
      <c r="D110" s="582">
        <v>45176</v>
      </c>
      <c r="E110" s="582">
        <f t="shared" ref="E110" si="224">D110+8</f>
        <v>45184</v>
      </c>
      <c r="F110" s="582">
        <f t="shared" ref="F110" si="225">D110+11</f>
        <v>45187</v>
      </c>
      <c r="G110" s="492"/>
      <c r="H110" s="582">
        <f t="shared" ref="H110" si="226">D110+17</f>
        <v>45193</v>
      </c>
      <c r="I110" s="469"/>
      <c r="J110" s="443">
        <f t="shared" si="223"/>
        <v>45169</v>
      </c>
      <c r="K110" s="443">
        <f t="shared" si="223"/>
        <v>45171</v>
      </c>
      <c r="L110" s="146"/>
      <c r="M110" s="146"/>
    </row>
    <row r="111" spans="1:13" ht="17.25" hidden="1" customHeight="1" x14ac:dyDescent="0.2">
      <c r="A111" s="257"/>
      <c r="B111" s="153" t="s">
        <v>3387</v>
      </c>
      <c r="C111" s="320" t="s">
        <v>3426</v>
      </c>
      <c r="D111" s="582">
        <v>45183</v>
      </c>
      <c r="E111" s="582">
        <f t="shared" ref="E111" si="227">D111+8</f>
        <v>45191</v>
      </c>
      <c r="F111" s="582">
        <f t="shared" ref="F111" si="228">D111+11</f>
        <v>45194</v>
      </c>
      <c r="G111" s="492"/>
      <c r="H111" s="582">
        <f t="shared" ref="H111" si="229">D111+17</f>
        <v>45200</v>
      </c>
      <c r="I111" s="469"/>
      <c r="J111" s="443">
        <f t="shared" si="223"/>
        <v>45176</v>
      </c>
      <c r="K111" s="443">
        <f t="shared" si="223"/>
        <v>45178</v>
      </c>
      <c r="L111" s="146"/>
      <c r="M111" s="146"/>
    </row>
    <row r="112" spans="1:13" ht="17.25" hidden="1" customHeight="1" x14ac:dyDescent="0.2">
      <c r="A112" s="257"/>
      <c r="B112" s="153" t="s">
        <v>3412</v>
      </c>
      <c r="C112" s="320" t="s">
        <v>3427</v>
      </c>
      <c r="D112" s="582">
        <v>45190</v>
      </c>
      <c r="E112" s="582">
        <f t="shared" ref="E112" si="230">D112+8</f>
        <v>45198</v>
      </c>
      <c r="F112" s="582">
        <f t="shared" ref="F112" si="231">D112+11</f>
        <v>45201</v>
      </c>
      <c r="G112" s="492"/>
      <c r="H112" s="582">
        <f t="shared" ref="H112" si="232">D112+17</f>
        <v>45207</v>
      </c>
      <c r="I112" s="469"/>
      <c r="J112" s="443">
        <f t="shared" si="223"/>
        <v>45183</v>
      </c>
      <c r="K112" s="443">
        <f t="shared" si="223"/>
        <v>45185</v>
      </c>
      <c r="L112" s="146"/>
      <c r="M112" s="146"/>
    </row>
    <row r="113" spans="1:13" ht="17.25" hidden="1" customHeight="1" x14ac:dyDescent="0.2">
      <c r="A113" s="257"/>
      <c r="B113" s="216" t="s">
        <v>388</v>
      </c>
      <c r="C113" s="320" t="s">
        <v>3428</v>
      </c>
      <c r="D113" s="559">
        <f t="shared" ref="D113" si="233">D112+7</f>
        <v>45197</v>
      </c>
      <c r="E113" s="559">
        <f t="shared" ref="E113" si="234">D113+8</f>
        <v>45205</v>
      </c>
      <c r="F113" s="559">
        <f t="shared" ref="F113" si="235">D113+11</f>
        <v>45208</v>
      </c>
      <c r="G113" s="492"/>
      <c r="H113" s="559">
        <f t="shared" ref="H113" si="236">D113+17</f>
        <v>45214</v>
      </c>
      <c r="I113" s="563"/>
      <c r="J113" s="562">
        <f t="shared" si="223"/>
        <v>45190</v>
      </c>
      <c r="K113" s="562">
        <f t="shared" si="223"/>
        <v>45192</v>
      </c>
      <c r="L113" s="146"/>
      <c r="M113" s="146"/>
    </row>
    <row r="114" spans="1:13" ht="17.25" hidden="1" customHeight="1" x14ac:dyDescent="0.2">
      <c r="A114" s="257"/>
      <c r="B114" s="153" t="s">
        <v>3313</v>
      </c>
      <c r="C114" s="320" t="s">
        <v>2698</v>
      </c>
      <c r="D114" s="582">
        <v>45198</v>
      </c>
      <c r="E114" s="582">
        <f t="shared" ref="E114" si="237">D114+8</f>
        <v>45206</v>
      </c>
      <c r="F114" s="582">
        <f t="shared" ref="F114" si="238">D114+11</f>
        <v>45209</v>
      </c>
      <c r="G114" s="492"/>
      <c r="H114" s="582">
        <f t="shared" ref="H114" si="239">D114+17</f>
        <v>45215</v>
      </c>
      <c r="I114" s="469"/>
      <c r="J114" s="443">
        <f t="shared" si="223"/>
        <v>45197</v>
      </c>
      <c r="K114" s="443">
        <f t="shared" si="223"/>
        <v>45199</v>
      </c>
      <c r="L114" s="146"/>
      <c r="M114" s="146"/>
    </row>
    <row r="115" spans="1:13" ht="17.25" hidden="1" customHeight="1" x14ac:dyDescent="0.2">
      <c r="A115" s="257"/>
      <c r="B115" s="153" t="s">
        <v>3353</v>
      </c>
      <c r="C115" s="320" t="s">
        <v>2700</v>
      </c>
      <c r="D115" s="582">
        <v>45205</v>
      </c>
      <c r="E115" s="582">
        <f t="shared" ref="E115:E123" si="240">D115+8</f>
        <v>45213</v>
      </c>
      <c r="F115" s="582">
        <f t="shared" ref="F115:F123" si="241">D115+11</f>
        <v>45216</v>
      </c>
      <c r="G115" s="492"/>
      <c r="H115" s="582">
        <f t="shared" ref="H115:H123" si="242">D115+17</f>
        <v>45222</v>
      </c>
      <c r="I115" s="469"/>
      <c r="J115" s="443">
        <f t="shared" ref="J115:K136" si="243">J114+7</f>
        <v>45204</v>
      </c>
      <c r="K115" s="443">
        <f t="shared" si="243"/>
        <v>45206</v>
      </c>
      <c r="L115" s="146"/>
      <c r="M115" s="146"/>
    </row>
    <row r="116" spans="1:13" ht="17.25" hidden="1" customHeight="1" x14ac:dyDescent="0.2">
      <c r="A116" s="257"/>
      <c r="B116" s="153" t="s">
        <v>3327</v>
      </c>
      <c r="C116" s="320" t="s">
        <v>2702</v>
      </c>
      <c r="D116" s="582">
        <v>45211</v>
      </c>
      <c r="E116" s="559">
        <f t="shared" si="240"/>
        <v>45219</v>
      </c>
      <c r="F116" s="559">
        <f t="shared" si="241"/>
        <v>45222</v>
      </c>
      <c r="G116" s="492"/>
      <c r="H116" s="559">
        <f t="shared" si="242"/>
        <v>45228</v>
      </c>
      <c r="I116" s="469"/>
      <c r="J116" s="443">
        <f t="shared" si="243"/>
        <v>45211</v>
      </c>
      <c r="K116" s="443">
        <f t="shared" si="243"/>
        <v>45213</v>
      </c>
      <c r="L116" s="146" t="s">
        <v>3429</v>
      </c>
      <c r="M116" s="146"/>
    </row>
    <row r="117" spans="1:13" ht="17.25" hidden="1" customHeight="1" x14ac:dyDescent="0.2">
      <c r="A117" s="257"/>
      <c r="B117" s="153" t="s">
        <v>3321</v>
      </c>
      <c r="C117" s="320" t="s">
        <v>2704</v>
      </c>
      <c r="D117" s="582">
        <v>45219</v>
      </c>
      <c r="E117" s="582">
        <f t="shared" si="240"/>
        <v>45227</v>
      </c>
      <c r="F117" s="582">
        <f t="shared" si="241"/>
        <v>45230</v>
      </c>
      <c r="G117" s="492"/>
      <c r="H117" s="582">
        <f t="shared" si="242"/>
        <v>45236</v>
      </c>
      <c r="I117" s="469"/>
      <c r="J117" s="443">
        <f t="shared" si="243"/>
        <v>45218</v>
      </c>
      <c r="K117" s="443">
        <f t="shared" si="243"/>
        <v>45220</v>
      </c>
      <c r="L117" s="146"/>
      <c r="M117" s="146"/>
    </row>
    <row r="118" spans="1:13" ht="17.25" hidden="1" customHeight="1" x14ac:dyDescent="0.2">
      <c r="A118" s="257"/>
      <c r="B118" s="153" t="s">
        <v>3310</v>
      </c>
      <c r="C118" s="320" t="s">
        <v>2706</v>
      </c>
      <c r="D118" s="582">
        <v>45226</v>
      </c>
      <c r="E118" s="582">
        <f t="shared" si="240"/>
        <v>45234</v>
      </c>
      <c r="F118" s="582">
        <f t="shared" si="241"/>
        <v>45237</v>
      </c>
      <c r="G118" s="492"/>
      <c r="H118" s="582">
        <f t="shared" si="242"/>
        <v>45243</v>
      </c>
      <c r="I118" s="469"/>
      <c r="J118" s="443">
        <f t="shared" si="243"/>
        <v>45225</v>
      </c>
      <c r="K118" s="443">
        <f t="shared" si="243"/>
        <v>45227</v>
      </c>
      <c r="L118" s="146"/>
      <c r="M118" s="146"/>
    </row>
    <row r="119" spans="1:13" ht="17.25" hidden="1" customHeight="1" x14ac:dyDescent="0.2">
      <c r="A119" s="257"/>
      <c r="B119" s="153" t="s">
        <v>3337</v>
      </c>
      <c r="C119" s="320" t="s">
        <v>2708</v>
      </c>
      <c r="D119" s="582">
        <v>45233</v>
      </c>
      <c r="E119" s="582">
        <f t="shared" si="240"/>
        <v>45241</v>
      </c>
      <c r="F119" s="582">
        <f t="shared" si="241"/>
        <v>45244</v>
      </c>
      <c r="G119" s="492"/>
      <c r="H119" s="582">
        <f t="shared" si="242"/>
        <v>45250</v>
      </c>
      <c r="I119" s="469"/>
      <c r="J119" s="443">
        <f t="shared" si="243"/>
        <v>45232</v>
      </c>
      <c r="K119" s="443">
        <f t="shared" si="243"/>
        <v>45234</v>
      </c>
      <c r="L119" s="146"/>
      <c r="M119" s="146"/>
    </row>
    <row r="120" spans="1:13" ht="17.25" hidden="1" customHeight="1" x14ac:dyDescent="0.2">
      <c r="A120" s="257"/>
      <c r="B120" s="153" t="s">
        <v>3329</v>
      </c>
      <c r="C120" s="320" t="s">
        <v>2710</v>
      </c>
      <c r="D120" s="582">
        <f t="shared" ref="D120:D136" si="244">D119+7</f>
        <v>45240</v>
      </c>
      <c r="E120" s="582">
        <f t="shared" si="240"/>
        <v>45248</v>
      </c>
      <c r="F120" s="582">
        <f t="shared" si="241"/>
        <v>45251</v>
      </c>
      <c r="G120" s="492"/>
      <c r="H120" s="582">
        <f t="shared" si="242"/>
        <v>45257</v>
      </c>
      <c r="I120" s="469"/>
      <c r="J120" s="443">
        <f t="shared" si="243"/>
        <v>45239</v>
      </c>
      <c r="K120" s="443">
        <f t="shared" si="243"/>
        <v>45241</v>
      </c>
      <c r="L120" s="146"/>
      <c r="M120" s="146"/>
    </row>
    <row r="121" spans="1:13" ht="17.25" hidden="1" customHeight="1" x14ac:dyDescent="0.2">
      <c r="A121" s="257"/>
      <c r="B121" s="153" t="s">
        <v>3333</v>
      </c>
      <c r="C121" s="320" t="s">
        <v>2712</v>
      </c>
      <c r="D121" s="582">
        <f t="shared" si="244"/>
        <v>45247</v>
      </c>
      <c r="E121" s="582">
        <f t="shared" si="240"/>
        <v>45255</v>
      </c>
      <c r="F121" s="582">
        <f t="shared" si="241"/>
        <v>45258</v>
      </c>
      <c r="G121" s="492"/>
      <c r="H121" s="582">
        <f t="shared" si="242"/>
        <v>45264</v>
      </c>
      <c r="I121" s="469"/>
      <c r="J121" s="443">
        <f t="shared" si="243"/>
        <v>45246</v>
      </c>
      <c r="K121" s="443">
        <f t="shared" si="243"/>
        <v>45248</v>
      </c>
      <c r="L121" s="146"/>
      <c r="M121" s="146"/>
    </row>
    <row r="122" spans="1:13" ht="17.25" hidden="1" customHeight="1" x14ac:dyDescent="0.2">
      <c r="A122" s="257"/>
      <c r="B122" s="153" t="s">
        <v>3331</v>
      </c>
      <c r="C122" s="320" t="s">
        <v>2714</v>
      </c>
      <c r="D122" s="582">
        <f t="shared" si="244"/>
        <v>45254</v>
      </c>
      <c r="E122" s="582">
        <f t="shared" si="240"/>
        <v>45262</v>
      </c>
      <c r="F122" s="582">
        <f t="shared" si="241"/>
        <v>45265</v>
      </c>
      <c r="G122" s="492"/>
      <c r="H122" s="582">
        <f t="shared" si="242"/>
        <v>45271</v>
      </c>
      <c r="I122" s="469"/>
      <c r="J122" s="443">
        <f t="shared" si="243"/>
        <v>45253</v>
      </c>
      <c r="K122" s="443">
        <f t="shared" si="243"/>
        <v>45255</v>
      </c>
      <c r="L122" s="146"/>
      <c r="M122" s="146"/>
    </row>
    <row r="123" spans="1:13" ht="17.25" hidden="1" customHeight="1" x14ac:dyDescent="0.2">
      <c r="A123" s="257"/>
      <c r="B123" s="153" t="s">
        <v>3335</v>
      </c>
      <c r="C123" s="320" t="s">
        <v>2716</v>
      </c>
      <c r="D123" s="582">
        <f t="shared" si="244"/>
        <v>45261</v>
      </c>
      <c r="E123" s="582">
        <f t="shared" si="240"/>
        <v>45269</v>
      </c>
      <c r="F123" s="582">
        <f t="shared" si="241"/>
        <v>45272</v>
      </c>
      <c r="G123" s="492"/>
      <c r="H123" s="582">
        <f t="shared" si="242"/>
        <v>45278</v>
      </c>
      <c r="I123" s="469"/>
      <c r="J123" s="443">
        <f t="shared" si="243"/>
        <v>45260</v>
      </c>
      <c r="K123" s="443">
        <f t="shared" si="243"/>
        <v>45262</v>
      </c>
      <c r="L123" s="146"/>
      <c r="M123" s="146"/>
    </row>
    <row r="124" spans="1:13" ht="17.25" hidden="1" customHeight="1" x14ac:dyDescent="0.2">
      <c r="A124" s="257"/>
      <c r="B124" s="153" t="s">
        <v>3387</v>
      </c>
      <c r="C124" s="320" t="s">
        <v>2718</v>
      </c>
      <c r="D124" s="582">
        <f t="shared" si="244"/>
        <v>45268</v>
      </c>
      <c r="E124" s="582">
        <f t="shared" ref="E124:E127" si="245">D124+8</f>
        <v>45276</v>
      </c>
      <c r="F124" s="582">
        <f t="shared" ref="F124:F127" si="246">D124+11</f>
        <v>45279</v>
      </c>
      <c r="G124" s="492"/>
      <c r="H124" s="582">
        <f t="shared" ref="H124:H127" si="247">D124+17</f>
        <v>45285</v>
      </c>
      <c r="I124" s="469"/>
      <c r="J124" s="443">
        <f t="shared" si="243"/>
        <v>45267</v>
      </c>
      <c r="K124" s="443">
        <f t="shared" si="243"/>
        <v>45269</v>
      </c>
      <c r="L124" s="146"/>
      <c r="M124" s="146"/>
    </row>
    <row r="125" spans="1:13" ht="17.25" hidden="1" customHeight="1" x14ac:dyDescent="0.2">
      <c r="A125" s="257"/>
      <c r="B125" s="216" t="s">
        <v>388</v>
      </c>
      <c r="C125" s="320" t="s">
        <v>2720</v>
      </c>
      <c r="D125" s="559">
        <f t="shared" si="244"/>
        <v>45275</v>
      </c>
      <c r="E125" s="559">
        <f t="shared" si="245"/>
        <v>45283</v>
      </c>
      <c r="F125" s="559">
        <f t="shared" si="246"/>
        <v>45286</v>
      </c>
      <c r="G125" s="492"/>
      <c r="H125" s="559">
        <f t="shared" si="247"/>
        <v>45292</v>
      </c>
      <c r="I125" s="563"/>
      <c r="J125" s="562">
        <f t="shared" si="243"/>
        <v>45274</v>
      </c>
      <c r="K125" s="562">
        <f t="shared" si="243"/>
        <v>45276</v>
      </c>
      <c r="L125" s="146"/>
      <c r="M125" s="146"/>
    </row>
    <row r="126" spans="1:13" ht="17.25" customHeight="1" x14ac:dyDescent="0.2">
      <c r="A126" s="257"/>
      <c r="B126" s="153" t="s">
        <v>3313</v>
      </c>
      <c r="C126" s="320" t="s">
        <v>2722</v>
      </c>
      <c r="D126" s="582">
        <v>45303</v>
      </c>
      <c r="E126" s="582">
        <f t="shared" si="245"/>
        <v>45311</v>
      </c>
      <c r="F126" s="582">
        <f t="shared" si="246"/>
        <v>45314</v>
      </c>
      <c r="G126" s="492"/>
      <c r="H126" s="582">
        <f t="shared" si="247"/>
        <v>45320</v>
      </c>
      <c r="I126" s="469"/>
      <c r="J126" s="443">
        <f t="shared" si="243"/>
        <v>45281</v>
      </c>
      <c r="K126" s="443">
        <f t="shared" si="243"/>
        <v>45283</v>
      </c>
      <c r="L126" s="146"/>
      <c r="M126" s="146"/>
    </row>
    <row r="127" spans="1:13" ht="17.25" customHeight="1" x14ac:dyDescent="0.2">
      <c r="A127" s="257"/>
      <c r="B127" s="153" t="s">
        <v>3353</v>
      </c>
      <c r="C127" s="320" t="s">
        <v>2724</v>
      </c>
      <c r="D127" s="582">
        <v>45307</v>
      </c>
      <c r="E127" s="582">
        <f t="shared" si="245"/>
        <v>45315</v>
      </c>
      <c r="F127" s="582">
        <f t="shared" si="246"/>
        <v>45318</v>
      </c>
      <c r="G127" s="492"/>
      <c r="H127" s="582">
        <f t="shared" si="247"/>
        <v>45324</v>
      </c>
      <c r="I127" s="469"/>
      <c r="J127" s="443">
        <f t="shared" si="243"/>
        <v>45288</v>
      </c>
      <c r="K127" s="443">
        <f t="shared" si="243"/>
        <v>45290</v>
      </c>
      <c r="L127" s="146"/>
      <c r="M127" s="146"/>
    </row>
    <row r="128" spans="1:13" ht="17.25" customHeight="1" x14ac:dyDescent="0.2">
      <c r="A128" s="257"/>
      <c r="B128" s="153" t="s">
        <v>3327</v>
      </c>
      <c r="C128" s="320" t="s">
        <v>2725</v>
      </c>
      <c r="D128" s="582">
        <v>45309</v>
      </c>
      <c r="E128" s="582">
        <f t="shared" ref="E128" si="248">D128+8</f>
        <v>45317</v>
      </c>
      <c r="F128" s="582">
        <f t="shared" ref="F128" si="249">D128+11</f>
        <v>45320</v>
      </c>
      <c r="G128" s="492"/>
      <c r="H128" s="582">
        <f t="shared" ref="H128" si="250">D128+17</f>
        <v>45326</v>
      </c>
      <c r="I128" s="469"/>
      <c r="J128" s="443">
        <f t="shared" si="243"/>
        <v>45295</v>
      </c>
      <c r="K128" s="443">
        <f t="shared" si="243"/>
        <v>45297</v>
      </c>
      <c r="L128" s="146"/>
      <c r="M128" s="146"/>
    </row>
    <row r="129" spans="1:13" ht="17.25" customHeight="1" x14ac:dyDescent="0.2">
      <c r="A129" s="257"/>
      <c r="B129" s="153" t="s">
        <v>3321</v>
      </c>
      <c r="C129" s="320" t="s">
        <v>2726</v>
      </c>
      <c r="D129" s="582">
        <v>45315</v>
      </c>
      <c r="E129" s="582">
        <v>44948</v>
      </c>
      <c r="F129" s="582">
        <f t="shared" ref="F129:F131" si="251">D129+11</f>
        <v>45326</v>
      </c>
      <c r="G129" s="492"/>
      <c r="H129" s="582">
        <f t="shared" ref="H129:H131" si="252">D129+17</f>
        <v>45332</v>
      </c>
      <c r="I129" s="469"/>
      <c r="J129" s="443">
        <f t="shared" si="243"/>
        <v>45302</v>
      </c>
      <c r="K129" s="443">
        <f t="shared" si="243"/>
        <v>45304</v>
      </c>
      <c r="L129" s="146"/>
      <c r="M129" s="146"/>
    </row>
    <row r="130" spans="1:13" ht="17.25" customHeight="1" x14ac:dyDescent="0.2">
      <c r="A130" s="257"/>
      <c r="B130" s="153" t="s">
        <v>2979</v>
      </c>
      <c r="C130" s="320" t="s">
        <v>2727</v>
      </c>
      <c r="D130" s="582">
        <v>45324</v>
      </c>
      <c r="E130" s="582">
        <v>44955</v>
      </c>
      <c r="F130" s="582">
        <f t="shared" si="251"/>
        <v>45335</v>
      </c>
      <c r="G130" s="492"/>
      <c r="H130" s="582">
        <f t="shared" si="252"/>
        <v>45341</v>
      </c>
      <c r="I130" s="469"/>
      <c r="J130" s="443">
        <f t="shared" si="243"/>
        <v>45309</v>
      </c>
      <c r="K130" s="443">
        <f t="shared" si="243"/>
        <v>45311</v>
      </c>
      <c r="L130" s="146"/>
      <c r="M130" s="146"/>
    </row>
    <row r="131" spans="1:13" ht="17.25" customHeight="1" x14ac:dyDescent="0.2">
      <c r="A131" s="257"/>
      <c r="B131" s="153" t="s">
        <v>3337</v>
      </c>
      <c r="C131" s="320" t="s">
        <v>2728</v>
      </c>
      <c r="D131" s="582">
        <v>45316</v>
      </c>
      <c r="E131" s="582">
        <f t="shared" ref="E131" si="253">D131+8</f>
        <v>45324</v>
      </c>
      <c r="F131" s="582">
        <f t="shared" si="251"/>
        <v>45327</v>
      </c>
      <c r="G131" s="492"/>
      <c r="H131" s="582">
        <f t="shared" si="252"/>
        <v>45333</v>
      </c>
      <c r="I131" s="469"/>
      <c r="J131" s="443">
        <f t="shared" si="243"/>
        <v>45316</v>
      </c>
      <c r="K131" s="443">
        <f t="shared" si="243"/>
        <v>45318</v>
      </c>
      <c r="L131" s="146"/>
      <c r="M131" s="146"/>
    </row>
    <row r="132" spans="1:13" ht="17.25" customHeight="1" x14ac:dyDescent="0.2">
      <c r="A132" s="257"/>
      <c r="B132" s="153" t="s">
        <v>3329</v>
      </c>
      <c r="C132" s="320" t="s">
        <v>2729</v>
      </c>
      <c r="D132" s="582">
        <f t="shared" si="244"/>
        <v>45323</v>
      </c>
      <c r="E132" s="582">
        <f t="shared" ref="E132" si="254">D132+8</f>
        <v>45331</v>
      </c>
      <c r="F132" s="582">
        <f t="shared" ref="F132" si="255">D132+11</f>
        <v>45334</v>
      </c>
      <c r="G132" s="492"/>
      <c r="H132" s="582">
        <f t="shared" ref="H132" si="256">D132+17</f>
        <v>45340</v>
      </c>
      <c r="I132" s="469"/>
      <c r="J132" s="443">
        <f t="shared" si="243"/>
        <v>45323</v>
      </c>
      <c r="K132" s="443">
        <f t="shared" si="243"/>
        <v>45325</v>
      </c>
      <c r="L132" s="146"/>
      <c r="M132" s="146"/>
    </row>
    <row r="133" spans="1:13" ht="17.25" customHeight="1" x14ac:dyDescent="0.2">
      <c r="A133" s="257"/>
      <c r="B133" s="153" t="s">
        <v>3333</v>
      </c>
      <c r="C133" s="320" t="s">
        <v>2730</v>
      </c>
      <c r="D133" s="582">
        <f t="shared" si="244"/>
        <v>45330</v>
      </c>
      <c r="E133" s="582">
        <f t="shared" ref="E133:E136" si="257">D133+8</f>
        <v>45338</v>
      </c>
      <c r="F133" s="582">
        <f t="shared" ref="F133:F136" si="258">D133+11</f>
        <v>45341</v>
      </c>
      <c r="G133" s="492"/>
      <c r="H133" s="582">
        <f t="shared" ref="H133:H136" si="259">D133+17</f>
        <v>45347</v>
      </c>
      <c r="I133" s="469"/>
      <c r="J133" s="443">
        <f t="shared" si="243"/>
        <v>45330</v>
      </c>
      <c r="K133" s="443">
        <f t="shared" si="243"/>
        <v>45332</v>
      </c>
      <c r="L133" s="146"/>
      <c r="M133" s="146"/>
    </row>
    <row r="134" spans="1:13" ht="17.25" customHeight="1" x14ac:dyDescent="0.2">
      <c r="A134" s="257"/>
      <c r="B134" s="153" t="s">
        <v>3331</v>
      </c>
      <c r="C134" s="320" t="s">
        <v>2731</v>
      </c>
      <c r="D134" s="582">
        <f t="shared" si="244"/>
        <v>45337</v>
      </c>
      <c r="E134" s="582">
        <f t="shared" si="257"/>
        <v>45345</v>
      </c>
      <c r="F134" s="582">
        <f t="shared" si="258"/>
        <v>45348</v>
      </c>
      <c r="G134" s="492"/>
      <c r="H134" s="582">
        <f t="shared" si="259"/>
        <v>45354</v>
      </c>
      <c r="I134" s="469"/>
      <c r="J134" s="443">
        <f t="shared" si="243"/>
        <v>45337</v>
      </c>
      <c r="K134" s="443">
        <f t="shared" si="243"/>
        <v>45339</v>
      </c>
      <c r="L134" s="146"/>
      <c r="M134" s="146"/>
    </row>
    <row r="135" spans="1:13" ht="17.25" customHeight="1" x14ac:dyDescent="0.2">
      <c r="A135" s="257"/>
      <c r="B135" s="153" t="s">
        <v>3335</v>
      </c>
      <c r="C135" s="320" t="s">
        <v>2732</v>
      </c>
      <c r="D135" s="582">
        <f t="shared" si="244"/>
        <v>45344</v>
      </c>
      <c r="E135" s="582">
        <f t="shared" si="257"/>
        <v>45352</v>
      </c>
      <c r="F135" s="582">
        <f t="shared" si="258"/>
        <v>45355</v>
      </c>
      <c r="G135" s="492"/>
      <c r="H135" s="582">
        <f t="shared" si="259"/>
        <v>45361</v>
      </c>
      <c r="I135" s="469"/>
      <c r="J135" s="443">
        <f t="shared" si="243"/>
        <v>45344</v>
      </c>
      <c r="K135" s="443">
        <f t="shared" si="243"/>
        <v>45346</v>
      </c>
      <c r="L135" s="146"/>
      <c r="M135" s="146"/>
    </row>
    <row r="136" spans="1:13" ht="17.25" customHeight="1" x14ac:dyDescent="0.2">
      <c r="A136" s="257"/>
      <c r="B136" s="153" t="s">
        <v>3430</v>
      </c>
      <c r="C136" s="320" t="s">
        <v>2734</v>
      </c>
      <c r="D136" s="582">
        <f t="shared" si="244"/>
        <v>45351</v>
      </c>
      <c r="E136" s="582">
        <f t="shared" si="257"/>
        <v>45359</v>
      </c>
      <c r="F136" s="582">
        <f t="shared" si="258"/>
        <v>45362</v>
      </c>
      <c r="G136" s="492"/>
      <c r="H136" s="582">
        <f t="shared" si="259"/>
        <v>45368</v>
      </c>
      <c r="I136" s="469"/>
      <c r="J136" s="443">
        <f t="shared" si="243"/>
        <v>45351</v>
      </c>
      <c r="K136" s="443">
        <f t="shared" si="243"/>
        <v>45353</v>
      </c>
      <c r="L136" s="146"/>
      <c r="M136" s="146"/>
    </row>
    <row r="137" spans="1:13" ht="17.25" customHeight="1" x14ac:dyDescent="0.2">
      <c r="A137" s="257"/>
      <c r="B137" s="164"/>
      <c r="C137" s="155"/>
      <c r="D137" s="756"/>
      <c r="E137" s="756"/>
      <c r="F137" s="756"/>
      <c r="G137" s="155"/>
      <c r="H137" s="756"/>
      <c r="I137" s="469"/>
      <c r="J137" s="443"/>
      <c r="K137" s="443"/>
      <c r="L137" s="146"/>
      <c r="M137" s="146"/>
    </row>
    <row r="138" spans="1:13" ht="17.25" customHeight="1" x14ac:dyDescent="0.2">
      <c r="A138" s="257"/>
      <c r="B138" s="164"/>
      <c r="C138" s="155"/>
      <c r="D138" s="756"/>
      <c r="E138" s="756"/>
      <c r="F138" s="756"/>
      <c r="G138" s="155"/>
      <c r="H138" s="756"/>
      <c r="I138" s="469"/>
      <c r="J138" s="443"/>
      <c r="K138" s="443"/>
      <c r="L138" s="146"/>
      <c r="M138" s="146"/>
    </row>
    <row r="139" spans="1:13" ht="17.25" customHeight="1" x14ac:dyDescent="0.2">
      <c r="A139" s="257"/>
      <c r="B139" s="434" t="s">
        <v>829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 x14ac:dyDescent="0.2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 x14ac:dyDescent="0.2">
      <c r="A141" s="258"/>
      <c r="B141" s="192" t="s">
        <v>535</v>
      </c>
      <c r="C141" s="193"/>
      <c r="D141" s="193"/>
      <c r="E141" s="194"/>
      <c r="F141" s="195" t="s">
        <v>1315</v>
      </c>
      <c r="G141" s="195"/>
      <c r="H141" s="193"/>
      <c r="I141" s="193"/>
      <c r="J141" s="195" t="s">
        <v>537</v>
      </c>
      <c r="K141" s="195"/>
      <c r="L141" s="195"/>
      <c r="M141" s="193"/>
    </row>
    <row r="142" spans="1:13" s="159" customFormat="1" ht="17.25" customHeight="1" x14ac:dyDescent="0.2">
      <c r="A142" s="258"/>
      <c r="B142" s="197" t="s">
        <v>538</v>
      </c>
      <c r="C142" s="193"/>
      <c r="D142" s="198" t="s">
        <v>539</v>
      </c>
      <c r="E142" s="199"/>
      <c r="F142" s="197" t="s">
        <v>540</v>
      </c>
      <c r="G142" s="193"/>
      <c r="H142" s="198" t="s">
        <v>541</v>
      </c>
      <c r="I142" s="193"/>
      <c r="J142" s="197" t="s">
        <v>542</v>
      </c>
      <c r="K142" s="757" t="s">
        <v>543</v>
      </c>
      <c r="M142" s="193"/>
    </row>
    <row r="143" spans="1:13" s="159" customFormat="1" ht="17.25" customHeight="1" x14ac:dyDescent="0.2">
      <c r="A143" s="259"/>
      <c r="B143" s="425" t="s">
        <v>544</v>
      </c>
      <c r="C143" s="202"/>
      <c r="D143" s="585" t="s">
        <v>545</v>
      </c>
      <c r="E143" s="197"/>
      <c r="F143" s="725" t="s">
        <v>546</v>
      </c>
      <c r="G143" s="749" t="s">
        <v>547</v>
      </c>
      <c r="H143" s="252" t="s">
        <v>548</v>
      </c>
      <c r="I143" s="201"/>
      <c r="J143" s="201" t="s">
        <v>549</v>
      </c>
      <c r="K143" s="203" t="s">
        <v>550</v>
      </c>
      <c r="L143" s="203"/>
      <c r="M143" s="193"/>
    </row>
    <row r="144" spans="1:13" s="159" customFormat="1" ht="17.25" customHeight="1" x14ac:dyDescent="0.2">
      <c r="A144" s="258"/>
      <c r="B144" s="425" t="s">
        <v>551</v>
      </c>
      <c r="C144" s="202"/>
      <c r="D144" s="585" t="s">
        <v>552</v>
      </c>
      <c r="E144" s="197"/>
      <c r="F144" s="725" t="s">
        <v>553</v>
      </c>
      <c r="G144" s="749" t="s">
        <v>554</v>
      </c>
      <c r="H144" s="252" t="s">
        <v>555</v>
      </c>
      <c r="I144" s="201"/>
      <c r="J144" s="201" t="s">
        <v>556</v>
      </c>
      <c r="K144" s="203" t="s">
        <v>557</v>
      </c>
      <c r="L144" s="203"/>
      <c r="M144" s="193"/>
    </row>
    <row r="145" spans="2:11" s="159" customFormat="1" ht="17.25" customHeight="1" x14ac:dyDescent="0.2">
      <c r="B145" s="201" t="s">
        <v>2623</v>
      </c>
      <c r="C145" s="202"/>
      <c r="D145" s="203" t="s">
        <v>559</v>
      </c>
      <c r="E145" s="197"/>
      <c r="F145" s="725" t="s">
        <v>560</v>
      </c>
      <c r="G145" s="749" t="s">
        <v>561</v>
      </c>
      <c r="H145" s="252" t="s">
        <v>562</v>
      </c>
      <c r="I145" s="425"/>
      <c r="J145" s="425" t="s">
        <v>563</v>
      </c>
      <c r="K145" s="585" t="s">
        <v>564</v>
      </c>
    </row>
    <row r="146" spans="2:11" s="159" customFormat="1" ht="17.25" customHeight="1" x14ac:dyDescent="0.2">
      <c r="B146" s="201" t="s">
        <v>565</v>
      </c>
      <c r="C146" s="202"/>
      <c r="D146" s="203" t="s">
        <v>566</v>
      </c>
      <c r="E146" s="197"/>
      <c r="F146" s="725" t="s">
        <v>567</v>
      </c>
      <c r="G146" s="749" t="s">
        <v>568</v>
      </c>
      <c r="H146" s="252" t="s">
        <v>569</v>
      </c>
      <c r="I146" s="201"/>
      <c r="J146" s="201" t="s">
        <v>570</v>
      </c>
      <c r="K146" s="203" t="s">
        <v>571</v>
      </c>
    </row>
    <row r="147" spans="2:11" s="159" customFormat="1" ht="17.25" customHeight="1" x14ac:dyDescent="0.2">
      <c r="B147" s="425" t="s">
        <v>572</v>
      </c>
      <c r="C147" s="202"/>
      <c r="D147" s="585" t="s">
        <v>573</v>
      </c>
      <c r="E147" s="197"/>
      <c r="F147" s="725" t="s">
        <v>2624</v>
      </c>
      <c r="G147" s="749" t="s">
        <v>575</v>
      </c>
      <c r="H147" s="252" t="s">
        <v>2625</v>
      </c>
      <c r="I147" s="201"/>
      <c r="J147" s="201" t="s">
        <v>577</v>
      </c>
      <c r="K147" s="203" t="s">
        <v>578</v>
      </c>
    </row>
    <row r="148" spans="2:11" s="159" customFormat="1" ht="17.25" customHeight="1" x14ac:dyDescent="0.2">
      <c r="B148" s="425" t="s">
        <v>1325</v>
      </c>
      <c r="C148" s="202"/>
      <c r="D148" s="585" t="s">
        <v>1326</v>
      </c>
      <c r="E148" s="197"/>
      <c r="F148" s="725"/>
      <c r="G148" s="749"/>
      <c r="H148" s="252"/>
      <c r="I148" s="201"/>
      <c r="J148" s="201" t="s">
        <v>1327</v>
      </c>
      <c r="K148" s="203" t="s">
        <v>1329</v>
      </c>
    </row>
    <row r="149" spans="2:11" s="159" customFormat="1" ht="17.25" customHeight="1" x14ac:dyDescent="0.2">
      <c r="B149" s="425" t="s">
        <v>579</v>
      </c>
      <c r="C149" s="202"/>
      <c r="D149" s="585" t="s">
        <v>580</v>
      </c>
      <c r="E149" s="197"/>
      <c r="F149" s="518"/>
      <c r="G149"/>
      <c r="H149"/>
      <c r="I149" s="425"/>
      <c r="J149" s="425" t="s">
        <v>584</v>
      </c>
      <c r="K149" s="426" t="s">
        <v>585</v>
      </c>
    </row>
    <row r="150" spans="2:11" s="159" customFormat="1" ht="17.25" customHeight="1" x14ac:dyDescent="0.2">
      <c r="B150" s="425" t="s">
        <v>586</v>
      </c>
      <c r="C150" s="202"/>
      <c r="D150" s="585" t="s">
        <v>587</v>
      </c>
      <c r="E150" s="11"/>
      <c r="F150" s="11"/>
      <c r="G150" s="14"/>
      <c r="H150" s="13"/>
      <c r="I150" s="11"/>
      <c r="J150" s="16"/>
      <c r="K150" s="13"/>
    </row>
    <row r="151" spans="2:11" ht="17.25" customHeight="1" x14ac:dyDescent="0.2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 x14ac:dyDescent="0.2">
      <c r="B152" s="193" t="s">
        <v>1332</v>
      </c>
      <c r="C152" s="193" t="s">
        <v>1333</v>
      </c>
      <c r="D152" s="205"/>
      <c r="E152" s="193"/>
      <c r="F152" s="193" t="s">
        <v>1334</v>
      </c>
      <c r="G152" s="206" t="s">
        <v>1335</v>
      </c>
      <c r="H152" s="196"/>
      <c r="I152" s="193"/>
      <c r="J152" s="193" t="s">
        <v>1334</v>
      </c>
      <c r="K152" s="193" t="s">
        <v>1336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57" orientation="landscape" r:id="rId20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 x14ac:dyDescent="0.2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 x14ac:dyDescent="0.2">
      <c r="B2" s="8" t="s">
        <v>3431</v>
      </c>
      <c r="J2" s="621" t="s">
        <v>377</v>
      </c>
    </row>
    <row r="3" spans="2:14" ht="17.25" customHeight="1" x14ac:dyDescent="0.2">
      <c r="B3" s="165"/>
    </row>
    <row r="4" spans="2:14" ht="17.25" customHeight="1" x14ac:dyDescent="0.2">
      <c r="C4" s="313" t="s">
        <v>3432</v>
      </c>
      <c r="D4" s="147"/>
      <c r="E4" s="147"/>
      <c r="F4" s="419" t="s">
        <v>3433</v>
      </c>
      <c r="G4" s="147"/>
      <c r="H4" s="147"/>
      <c r="I4" s="147"/>
      <c r="J4" s="341" t="s">
        <v>3434</v>
      </c>
    </row>
    <row r="5" spans="2:14" ht="31.15" customHeight="1" x14ac:dyDescent="0.2">
      <c r="B5" s="148"/>
      <c r="C5" s="176"/>
      <c r="D5" s="148"/>
      <c r="E5" s="340" t="s">
        <v>3435</v>
      </c>
      <c r="F5" s="148"/>
      <c r="G5" s="330" t="s">
        <v>3436</v>
      </c>
      <c r="H5" s="330" t="s">
        <v>3437</v>
      </c>
      <c r="I5" s="148"/>
    </row>
    <row r="6" spans="2:14" ht="24" x14ac:dyDescent="0.2">
      <c r="B6" s="395" t="s">
        <v>1406</v>
      </c>
      <c r="C6" s="182" t="s">
        <v>3438</v>
      </c>
      <c r="D6" s="1241" t="s">
        <v>1407</v>
      </c>
      <c r="E6" s="163" t="s">
        <v>3439</v>
      </c>
      <c r="F6" s="163" t="s">
        <v>3440</v>
      </c>
      <c r="G6" s="163" t="s">
        <v>3441</v>
      </c>
      <c r="H6" s="163" t="s">
        <v>252</v>
      </c>
      <c r="I6" s="430" t="s">
        <v>3442</v>
      </c>
      <c r="J6" s="447" t="s">
        <v>1186</v>
      </c>
      <c r="K6" s="148" t="s">
        <v>3443</v>
      </c>
      <c r="L6" s="330" t="s">
        <v>3444</v>
      </c>
      <c r="M6" s="330" t="s">
        <v>3445</v>
      </c>
      <c r="N6" s="403" t="s">
        <v>3446</v>
      </c>
    </row>
    <row r="7" spans="2:14" ht="17.25" customHeight="1" x14ac:dyDescent="0.2">
      <c r="B7" s="152" t="s">
        <v>380</v>
      </c>
      <c r="C7" s="152" t="s">
        <v>381</v>
      </c>
      <c r="D7" s="1242"/>
      <c r="E7" s="413" t="s">
        <v>260</v>
      </c>
      <c r="F7" s="413" t="s">
        <v>160</v>
      </c>
      <c r="G7" s="413" t="s">
        <v>3447</v>
      </c>
      <c r="H7" s="413" t="s">
        <v>3448</v>
      </c>
      <c r="I7" s="148"/>
      <c r="J7" s="148"/>
      <c r="K7" s="155"/>
      <c r="L7" s="148"/>
      <c r="M7" s="148"/>
      <c r="N7" s="169" t="s">
        <v>199</v>
      </c>
    </row>
    <row r="8" spans="2:14" s="159" customFormat="1" ht="17.25" hidden="1" customHeight="1" x14ac:dyDescent="0.2">
      <c r="B8" s="361" t="s">
        <v>3449</v>
      </c>
      <c r="C8" s="362" t="s">
        <v>3450</v>
      </c>
      <c r="D8" s="357">
        <v>44500</v>
      </c>
      <c r="E8" s="418">
        <f t="shared" ref="E8:E14" si="0">D8+5</f>
        <v>44505</v>
      </c>
      <c r="F8" s="357">
        <f t="shared" ref="F8:F9" si="1">D8+9</f>
        <v>44509</v>
      </c>
      <c r="G8" s="357">
        <f t="shared" ref="G8:G9" si="2">D8+11</f>
        <v>44511</v>
      </c>
      <c r="H8" s="357">
        <f t="shared" ref="H8:H9" si="3">D8+13</f>
        <v>44513</v>
      </c>
      <c r="I8" s="433">
        <v>44485</v>
      </c>
      <c r="J8" s="482"/>
      <c r="K8" s="416">
        <f t="shared" ref="K8:K9" si="4">D8+10</f>
        <v>44510</v>
      </c>
      <c r="L8" s="416">
        <f t="shared" ref="L8:L14" si="5">F8+10</f>
        <v>44519</v>
      </c>
      <c r="M8" s="41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 x14ac:dyDescent="0.2">
      <c r="B9" s="361" t="s">
        <v>3451</v>
      </c>
      <c r="C9" s="362" t="s">
        <v>3452</v>
      </c>
      <c r="D9" s="357">
        <v>44497</v>
      </c>
      <c r="E9" s="418">
        <f t="shared" si="0"/>
        <v>44502</v>
      </c>
      <c r="F9" s="418">
        <f t="shared" si="1"/>
        <v>44506</v>
      </c>
      <c r="G9" s="357">
        <f t="shared" si="2"/>
        <v>44508</v>
      </c>
      <c r="H9" s="357">
        <f t="shared" si="3"/>
        <v>44510</v>
      </c>
      <c r="I9" s="433">
        <f t="shared" ref="I9:I11" si="8">I8+7</f>
        <v>44492</v>
      </c>
      <c r="J9" s="482"/>
      <c r="K9" s="416">
        <f t="shared" si="4"/>
        <v>44507</v>
      </c>
      <c r="L9" s="416">
        <f t="shared" si="5"/>
        <v>44516</v>
      </c>
      <c r="M9" s="416">
        <f t="shared" si="6"/>
        <v>44516</v>
      </c>
      <c r="N9" s="155">
        <f t="shared" si="7"/>
        <v>44517</v>
      </c>
    </row>
    <row r="10" spans="2:14" s="159" customFormat="1" ht="17.25" hidden="1" customHeight="1" x14ac:dyDescent="0.2">
      <c r="B10" s="361" t="s">
        <v>3453</v>
      </c>
      <c r="C10" s="362" t="s">
        <v>3454</v>
      </c>
      <c r="D10" s="357">
        <v>44507</v>
      </c>
      <c r="E10" s="418">
        <f t="shared" si="0"/>
        <v>44512</v>
      </c>
      <c r="F10" s="357">
        <f t="shared" ref="F10" si="9">D10+9</f>
        <v>44516</v>
      </c>
      <c r="G10" s="357">
        <f t="shared" ref="G10" si="10">D10+11</f>
        <v>44518</v>
      </c>
      <c r="H10" s="357">
        <f t="shared" ref="H10" si="11">D10+13</f>
        <v>44520</v>
      </c>
      <c r="I10" s="433">
        <f t="shared" si="8"/>
        <v>44499</v>
      </c>
      <c r="J10" s="482"/>
      <c r="K10" s="416">
        <f t="shared" ref="K10" si="12">D10+10</f>
        <v>44517</v>
      </c>
      <c r="L10" s="416">
        <f t="shared" si="5"/>
        <v>44526</v>
      </c>
      <c r="M10" s="416">
        <f t="shared" ref="M10" si="13">F10+10</f>
        <v>44526</v>
      </c>
      <c r="N10" s="155">
        <f t="shared" si="7"/>
        <v>44527</v>
      </c>
    </row>
    <row r="11" spans="2:14" s="159" customFormat="1" ht="17.25" hidden="1" customHeight="1" x14ac:dyDescent="0.2">
      <c r="B11" s="471" t="s">
        <v>388</v>
      </c>
      <c r="C11" s="362" t="s">
        <v>3455</v>
      </c>
      <c r="D11" s="470">
        <v>44504</v>
      </c>
      <c r="E11" s="418">
        <f t="shared" si="0"/>
        <v>44509</v>
      </c>
      <c r="F11" s="470">
        <f t="shared" ref="F11:F14" si="14">D11+9</f>
        <v>44513</v>
      </c>
      <c r="G11" s="470">
        <f t="shared" ref="G11:G14" si="15">D11+11</f>
        <v>44515</v>
      </c>
      <c r="H11" s="470">
        <f t="shared" ref="H11:H14" si="16">D11+13</f>
        <v>44517</v>
      </c>
      <c r="I11" s="479">
        <f t="shared" si="8"/>
        <v>44506</v>
      </c>
      <c r="J11" s="478"/>
      <c r="K11" s="480">
        <f t="shared" ref="K11:K14" si="17">D11+10</f>
        <v>44514</v>
      </c>
      <c r="L11" s="480">
        <f t="shared" si="5"/>
        <v>44523</v>
      </c>
      <c r="M11" s="480">
        <f t="shared" ref="M11:M14" si="18">F11+10</f>
        <v>44523</v>
      </c>
      <c r="N11" s="480">
        <f t="shared" ref="N11:N14" si="19">D11+20</f>
        <v>44524</v>
      </c>
    </row>
    <row r="12" spans="2:14" s="159" customFormat="1" ht="17.25" hidden="1" customHeight="1" x14ac:dyDescent="0.2">
      <c r="B12" s="466" t="s">
        <v>3456</v>
      </c>
      <c r="C12" s="467" t="s">
        <v>3457</v>
      </c>
      <c r="D12" s="468">
        <v>44518</v>
      </c>
      <c r="E12" s="418">
        <f t="shared" si="0"/>
        <v>44523</v>
      </c>
      <c r="F12" s="468">
        <f t="shared" si="14"/>
        <v>44527</v>
      </c>
      <c r="G12" s="468">
        <f t="shared" si="15"/>
        <v>44529</v>
      </c>
      <c r="H12" s="468">
        <f t="shared" si="16"/>
        <v>44531</v>
      </c>
      <c r="I12" s="433">
        <f t="shared" ref="I12:I20" si="20">I11+7</f>
        <v>44513</v>
      </c>
      <c r="J12" s="482"/>
      <c r="K12" s="416">
        <f t="shared" si="17"/>
        <v>44528</v>
      </c>
      <c r="L12" s="416">
        <f t="shared" si="5"/>
        <v>44537</v>
      </c>
      <c r="M12" s="416">
        <f t="shared" si="18"/>
        <v>44537</v>
      </c>
      <c r="N12" s="155">
        <f t="shared" si="19"/>
        <v>44538</v>
      </c>
    </row>
    <row r="13" spans="2:14" s="159" customFormat="1" ht="17.25" hidden="1" customHeight="1" x14ac:dyDescent="0.2">
      <c r="B13" s="361" t="s">
        <v>3458</v>
      </c>
      <c r="C13" s="362" t="s">
        <v>3459</v>
      </c>
      <c r="D13" s="357">
        <v>44520</v>
      </c>
      <c r="E13" s="418">
        <f t="shared" si="0"/>
        <v>44525</v>
      </c>
      <c r="F13" s="357">
        <f t="shared" si="14"/>
        <v>44529</v>
      </c>
      <c r="G13" s="357">
        <f t="shared" si="15"/>
        <v>44531</v>
      </c>
      <c r="H13" s="357">
        <f t="shared" si="16"/>
        <v>44533</v>
      </c>
      <c r="I13" s="433">
        <f t="shared" si="20"/>
        <v>44520</v>
      </c>
      <c r="J13" s="482"/>
      <c r="K13" s="416">
        <f t="shared" si="17"/>
        <v>44530</v>
      </c>
      <c r="L13" s="416">
        <f t="shared" si="5"/>
        <v>44539</v>
      </c>
      <c r="M13" s="416">
        <f t="shared" si="18"/>
        <v>44539</v>
      </c>
      <c r="N13" s="155">
        <f t="shared" si="19"/>
        <v>44540</v>
      </c>
    </row>
    <row r="14" spans="2:14" s="159" customFormat="1" ht="17.25" hidden="1" customHeight="1" x14ac:dyDescent="0.2">
      <c r="B14" s="361" t="s">
        <v>3460</v>
      </c>
      <c r="C14" s="362" t="s">
        <v>3461</v>
      </c>
      <c r="D14" s="357">
        <v>44525</v>
      </c>
      <c r="E14" s="418">
        <f t="shared" si="0"/>
        <v>44530</v>
      </c>
      <c r="F14" s="357">
        <f t="shared" si="14"/>
        <v>44534</v>
      </c>
      <c r="G14" s="357">
        <f t="shared" si="15"/>
        <v>44536</v>
      </c>
      <c r="H14" s="357">
        <f t="shared" si="16"/>
        <v>44538</v>
      </c>
      <c r="I14" s="433">
        <f t="shared" si="20"/>
        <v>44527</v>
      </c>
      <c r="J14" s="482"/>
      <c r="K14" s="416">
        <f t="shared" si="17"/>
        <v>44535</v>
      </c>
      <c r="L14" s="416">
        <f t="shared" si="5"/>
        <v>44544</v>
      </c>
      <c r="M14" s="416">
        <f t="shared" si="18"/>
        <v>44544</v>
      </c>
      <c r="N14" s="155">
        <f t="shared" si="19"/>
        <v>44545</v>
      </c>
    </row>
    <row r="15" spans="2:14" s="159" customFormat="1" ht="17.25" hidden="1" customHeight="1" x14ac:dyDescent="0.2">
      <c r="B15" s="361" t="s">
        <v>3462</v>
      </c>
      <c r="C15" s="362" t="s">
        <v>3463</v>
      </c>
      <c r="D15" s="357">
        <v>44548</v>
      </c>
      <c r="E15" s="418">
        <f t="shared" ref="E15" si="21">D15+5</f>
        <v>44553</v>
      </c>
      <c r="F15" s="357">
        <f>D15+7</f>
        <v>44555</v>
      </c>
      <c r="G15" s="357">
        <f t="shared" ref="G15" si="22">D15+11</f>
        <v>44559</v>
      </c>
      <c r="H15" s="357">
        <f t="shared" ref="H15" si="23">D15+13</f>
        <v>44561</v>
      </c>
      <c r="I15" s="433">
        <f t="shared" si="20"/>
        <v>44534</v>
      </c>
      <c r="J15" s="482"/>
      <c r="K15" s="416">
        <f t="shared" ref="K15" si="24">D15+10</f>
        <v>44558</v>
      </c>
      <c r="L15" s="416">
        <f t="shared" ref="L15" si="25">F15+10</f>
        <v>44565</v>
      </c>
      <c r="M15" s="41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 x14ac:dyDescent="0.2">
      <c r="B16" s="361" t="s">
        <v>3464</v>
      </c>
      <c r="C16" s="362" t="s">
        <v>3465</v>
      </c>
      <c r="D16" s="357">
        <v>44553</v>
      </c>
      <c r="E16" s="418">
        <f t="shared" ref="E16" si="28">D16+5</f>
        <v>44558</v>
      </c>
      <c r="F16" s="357">
        <f t="shared" ref="F16:F19" si="29">D16+7</f>
        <v>44560</v>
      </c>
      <c r="G16" s="357">
        <f t="shared" ref="G16" si="30">D16+11</f>
        <v>44564</v>
      </c>
      <c r="H16" s="357">
        <f t="shared" ref="H16" si="31">D16+13</f>
        <v>44566</v>
      </c>
      <c r="I16" s="433">
        <f t="shared" si="20"/>
        <v>44541</v>
      </c>
      <c r="J16" s="482"/>
      <c r="K16" s="416">
        <f t="shared" ref="K16" si="32">D16+10</f>
        <v>44563</v>
      </c>
      <c r="L16" s="416">
        <f t="shared" ref="L16" si="33">F16+10</f>
        <v>44570</v>
      </c>
      <c r="M16" s="41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 x14ac:dyDescent="0.2">
      <c r="B17" s="361" t="s">
        <v>3466</v>
      </c>
      <c r="C17" s="362" t="s">
        <v>3467</v>
      </c>
      <c r="D17" s="357">
        <v>44557</v>
      </c>
      <c r="E17" s="418">
        <f t="shared" ref="E17:E18" si="36">D17+5</f>
        <v>44562</v>
      </c>
      <c r="F17" s="492">
        <f t="shared" si="29"/>
        <v>44564</v>
      </c>
      <c r="G17" s="357">
        <f t="shared" ref="G17:G18" si="37">D17+11</f>
        <v>44568</v>
      </c>
      <c r="H17" s="357">
        <f t="shared" ref="H17:H18" si="38">D17+13</f>
        <v>44570</v>
      </c>
      <c r="I17" s="433">
        <f t="shared" si="20"/>
        <v>44548</v>
      </c>
      <c r="J17" s="482"/>
      <c r="K17" s="416">
        <f t="shared" ref="K17:K18" si="39">D17+10</f>
        <v>44567</v>
      </c>
      <c r="L17" s="416">
        <f t="shared" ref="L17:L18" si="40">F17+10</f>
        <v>44574</v>
      </c>
      <c r="M17" s="41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 x14ac:dyDescent="0.2">
      <c r="B18" s="361" t="s">
        <v>3468</v>
      </c>
      <c r="C18" s="362" t="s">
        <v>3469</v>
      </c>
      <c r="D18" s="357">
        <v>44559</v>
      </c>
      <c r="E18" s="418">
        <f t="shared" si="36"/>
        <v>44564</v>
      </c>
      <c r="F18" s="357">
        <f t="shared" si="29"/>
        <v>44566</v>
      </c>
      <c r="G18" s="357">
        <f t="shared" si="37"/>
        <v>44570</v>
      </c>
      <c r="H18" s="357">
        <f t="shared" si="38"/>
        <v>44572</v>
      </c>
      <c r="I18" s="433">
        <f t="shared" si="20"/>
        <v>44555</v>
      </c>
      <c r="J18" s="482"/>
      <c r="K18" s="416">
        <f t="shared" si="39"/>
        <v>44569</v>
      </c>
      <c r="L18" s="416">
        <f t="shared" si="40"/>
        <v>44576</v>
      </c>
      <c r="M18" s="416">
        <f t="shared" si="41"/>
        <v>44576</v>
      </c>
      <c r="N18" s="155">
        <f t="shared" si="42"/>
        <v>44579</v>
      </c>
    </row>
    <row r="19" spans="2:14" s="159" customFormat="1" ht="17.25" hidden="1" customHeight="1" x14ac:dyDescent="0.2">
      <c r="B19" s="361" t="s">
        <v>3470</v>
      </c>
      <c r="C19" s="362" t="s">
        <v>3471</v>
      </c>
      <c r="D19" s="357">
        <v>44563</v>
      </c>
      <c r="E19" s="418">
        <f t="shared" ref="E19" si="43">D19+5</f>
        <v>44568</v>
      </c>
      <c r="F19" s="357">
        <f t="shared" si="29"/>
        <v>44570</v>
      </c>
      <c r="G19" s="357">
        <f t="shared" ref="G19" si="44">D19+11</f>
        <v>44574</v>
      </c>
      <c r="H19" s="357">
        <f t="shared" ref="H19" si="45">D19+13</f>
        <v>44576</v>
      </c>
      <c r="I19" s="433">
        <f t="shared" si="20"/>
        <v>44562</v>
      </c>
      <c r="J19" s="482"/>
      <c r="K19" s="416">
        <f t="shared" ref="K19" si="46">D19+10</f>
        <v>44573</v>
      </c>
      <c r="L19" s="416">
        <f t="shared" ref="L19" si="47">F19+10</f>
        <v>44580</v>
      </c>
      <c r="M19" s="41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 x14ac:dyDescent="0.2">
      <c r="B20" s="361" t="s">
        <v>3472</v>
      </c>
      <c r="C20" s="362" t="s">
        <v>3473</v>
      </c>
      <c r="D20" s="402">
        <v>44568</v>
      </c>
      <c r="E20" s="418">
        <f t="shared" ref="E20" si="50">D20+5</f>
        <v>44573</v>
      </c>
      <c r="F20" s="357">
        <f t="shared" ref="F20" si="51">D20+7</f>
        <v>44575</v>
      </c>
      <c r="G20" s="357">
        <f t="shared" ref="G20" si="52">D20+11</f>
        <v>44579</v>
      </c>
      <c r="H20" s="357">
        <f t="shared" ref="H20" si="53">D20+13</f>
        <v>44581</v>
      </c>
      <c r="I20" s="433">
        <f t="shared" si="20"/>
        <v>44569</v>
      </c>
      <c r="J20" s="482"/>
      <c r="K20" s="416">
        <f t="shared" ref="K20" si="54">D20+10</f>
        <v>44578</v>
      </c>
      <c r="L20" s="416">
        <f t="shared" ref="L20" si="55">F20+10</f>
        <v>44585</v>
      </c>
      <c r="M20" s="41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 x14ac:dyDescent="0.2">
      <c r="B21" s="361" t="s">
        <v>3474</v>
      </c>
      <c r="C21" s="362" t="s">
        <v>3475</v>
      </c>
      <c r="D21" s="357">
        <v>44576</v>
      </c>
      <c r="E21" s="480"/>
      <c r="F21" s="357">
        <f t="shared" ref="F21:F23" si="58">D21+7</f>
        <v>44583</v>
      </c>
      <c r="G21" s="357">
        <f t="shared" ref="G21:G26" si="59">D21+11</f>
        <v>44587</v>
      </c>
      <c r="H21" s="357">
        <f t="shared" ref="H21:H26" si="60">D21+13</f>
        <v>44589</v>
      </c>
      <c r="I21" s="433">
        <f>I20+7</f>
        <v>44576</v>
      </c>
      <c r="J21" s="482"/>
      <c r="K21" s="416">
        <f t="shared" ref="K21:K26" si="61">D21+10</f>
        <v>44586</v>
      </c>
      <c r="L21" s="416">
        <f t="shared" ref="L21:L26" si="62">F21+10</f>
        <v>44593</v>
      </c>
      <c r="M21" s="41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 x14ac:dyDescent="0.2">
      <c r="B22" s="361" t="s">
        <v>3449</v>
      </c>
      <c r="C22" s="362" t="s">
        <v>3476</v>
      </c>
      <c r="D22" s="357">
        <v>44587</v>
      </c>
      <c r="E22" s="480"/>
      <c r="F22" s="357">
        <f t="shared" si="58"/>
        <v>44594</v>
      </c>
      <c r="G22" s="357">
        <f t="shared" si="59"/>
        <v>44598</v>
      </c>
      <c r="H22" s="357">
        <f t="shared" si="60"/>
        <v>44600</v>
      </c>
      <c r="I22" s="433">
        <f t="shared" ref="I22:I26" si="65">I21+7</f>
        <v>44583</v>
      </c>
      <c r="J22" s="482"/>
      <c r="K22" s="416">
        <f t="shared" si="61"/>
        <v>44597</v>
      </c>
      <c r="L22" s="416">
        <f t="shared" si="62"/>
        <v>44604</v>
      </c>
      <c r="M22" s="416">
        <f t="shared" si="63"/>
        <v>44604</v>
      </c>
      <c r="N22" s="155">
        <f t="shared" si="64"/>
        <v>44607</v>
      </c>
    </row>
    <row r="23" spans="2:14" s="159" customFormat="1" ht="17.25" hidden="1" customHeight="1" x14ac:dyDescent="0.2">
      <c r="B23" s="466" t="s">
        <v>3451</v>
      </c>
      <c r="C23" s="467" t="s">
        <v>3477</v>
      </c>
      <c r="D23" s="468">
        <v>44588</v>
      </c>
      <c r="E23" s="480"/>
      <c r="F23" s="468">
        <f t="shared" si="58"/>
        <v>44595</v>
      </c>
      <c r="G23" s="468">
        <f t="shared" si="59"/>
        <v>44599</v>
      </c>
      <c r="H23" s="468">
        <f t="shared" si="60"/>
        <v>44601</v>
      </c>
      <c r="I23" s="433">
        <f t="shared" si="65"/>
        <v>44590</v>
      </c>
      <c r="J23" s="482"/>
      <c r="K23" s="416">
        <f t="shared" si="61"/>
        <v>44598</v>
      </c>
      <c r="L23" s="416">
        <f t="shared" si="62"/>
        <v>44605</v>
      </c>
      <c r="M23" s="416">
        <f t="shared" si="63"/>
        <v>44605</v>
      </c>
      <c r="N23" s="155">
        <f t="shared" si="64"/>
        <v>44608</v>
      </c>
    </row>
    <row r="24" spans="2:14" s="159" customFormat="1" ht="17.25" hidden="1" customHeight="1" x14ac:dyDescent="0.2">
      <c r="B24" s="361" t="s">
        <v>3453</v>
      </c>
      <c r="C24" s="362" t="s">
        <v>3478</v>
      </c>
      <c r="D24" s="357">
        <v>44597</v>
      </c>
      <c r="E24" s="418"/>
      <c r="F24" s="357">
        <f>D24+9</f>
        <v>44606</v>
      </c>
      <c r="G24" s="357">
        <f t="shared" si="59"/>
        <v>44608</v>
      </c>
      <c r="H24" s="357">
        <f t="shared" si="60"/>
        <v>44610</v>
      </c>
      <c r="I24" s="433">
        <f t="shared" si="65"/>
        <v>44597</v>
      </c>
      <c r="J24" s="482"/>
      <c r="K24" s="416">
        <f t="shared" si="61"/>
        <v>44607</v>
      </c>
      <c r="L24" s="416">
        <f t="shared" si="62"/>
        <v>44616</v>
      </c>
      <c r="M24" s="416">
        <f t="shared" si="63"/>
        <v>44616</v>
      </c>
      <c r="N24" s="155">
        <f t="shared" si="64"/>
        <v>44617</v>
      </c>
    </row>
    <row r="25" spans="2:14" s="159" customFormat="1" ht="17.25" hidden="1" customHeight="1" x14ac:dyDescent="0.2">
      <c r="B25" s="361" t="s">
        <v>3456</v>
      </c>
      <c r="C25" s="362" t="s">
        <v>3479</v>
      </c>
      <c r="D25" s="357">
        <v>44607</v>
      </c>
      <c r="E25" s="418"/>
      <c r="F25" s="357">
        <f t="shared" ref="F25:F31" si="66">D25+9</f>
        <v>44616</v>
      </c>
      <c r="G25" s="357">
        <f t="shared" si="59"/>
        <v>44618</v>
      </c>
      <c r="H25" s="357">
        <f t="shared" si="60"/>
        <v>44620</v>
      </c>
      <c r="I25" s="433">
        <f t="shared" si="65"/>
        <v>44604</v>
      </c>
      <c r="J25" s="482"/>
      <c r="K25" s="416">
        <f t="shared" si="61"/>
        <v>44617</v>
      </c>
      <c r="L25" s="416">
        <f t="shared" si="62"/>
        <v>44626</v>
      </c>
      <c r="M25" s="416">
        <f t="shared" si="63"/>
        <v>44626</v>
      </c>
      <c r="N25" s="155">
        <f t="shared" si="64"/>
        <v>44627</v>
      </c>
    </row>
    <row r="26" spans="2:14" s="159" customFormat="1" ht="17.25" hidden="1" customHeight="1" x14ac:dyDescent="0.2">
      <c r="B26" s="361" t="s">
        <v>3458</v>
      </c>
      <c r="C26" s="362" t="s">
        <v>3480</v>
      </c>
      <c r="D26" s="357">
        <v>44609</v>
      </c>
      <c r="E26" s="418"/>
      <c r="F26" s="357">
        <f t="shared" si="66"/>
        <v>44618</v>
      </c>
      <c r="G26" s="357">
        <f t="shared" si="59"/>
        <v>44620</v>
      </c>
      <c r="H26" s="357">
        <f t="shared" si="60"/>
        <v>44622</v>
      </c>
      <c r="I26" s="433">
        <f t="shared" si="65"/>
        <v>44611</v>
      </c>
      <c r="J26" s="482"/>
      <c r="K26" s="416">
        <f t="shared" si="61"/>
        <v>44619</v>
      </c>
      <c r="L26" s="416">
        <f t="shared" si="62"/>
        <v>44628</v>
      </c>
      <c r="M26" s="416">
        <f t="shared" si="63"/>
        <v>44628</v>
      </c>
      <c r="N26" s="155">
        <f t="shared" si="64"/>
        <v>44629</v>
      </c>
    </row>
    <row r="27" spans="2:14" s="159" customFormat="1" ht="17.25" hidden="1" customHeight="1" x14ac:dyDescent="0.2">
      <c r="B27" s="361" t="s">
        <v>3460</v>
      </c>
      <c r="C27" s="362" t="s">
        <v>3481</v>
      </c>
      <c r="D27" s="357">
        <v>44617</v>
      </c>
      <c r="E27" s="418"/>
      <c r="F27" s="357">
        <f t="shared" si="66"/>
        <v>44626</v>
      </c>
      <c r="G27" s="357">
        <f t="shared" ref="G27:G31" si="67">D27+11</f>
        <v>44628</v>
      </c>
      <c r="H27" s="357">
        <f t="shared" ref="H27:H31" si="68">D27+13</f>
        <v>44630</v>
      </c>
      <c r="I27" s="527">
        <f t="shared" ref="I27" si="69">I26+7</f>
        <v>44618</v>
      </c>
      <c r="J27" s="528"/>
      <c r="K27" s="529">
        <f t="shared" ref="K27:K29" si="70">D27+10</f>
        <v>44627</v>
      </c>
      <c r="L27" s="529">
        <f t="shared" ref="L27:L29" si="71">F27+10</f>
        <v>44636</v>
      </c>
      <c r="M27" s="529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 x14ac:dyDescent="0.2">
      <c r="B28" s="361" t="s">
        <v>3462</v>
      </c>
      <c r="C28" s="362" t="s">
        <v>3482</v>
      </c>
      <c r="D28" s="357">
        <v>44630</v>
      </c>
      <c r="E28" s="418"/>
      <c r="F28" s="357">
        <f t="shared" si="66"/>
        <v>44639</v>
      </c>
      <c r="G28" s="357">
        <f t="shared" si="67"/>
        <v>44641</v>
      </c>
      <c r="H28" s="357">
        <f t="shared" si="68"/>
        <v>44643</v>
      </c>
      <c r="I28" s="433">
        <v>44632</v>
      </c>
      <c r="J28" s="482"/>
      <c r="K28" s="416">
        <f t="shared" si="70"/>
        <v>44640</v>
      </c>
      <c r="L28" s="416">
        <f t="shared" si="71"/>
        <v>44649</v>
      </c>
      <c r="M28" s="416">
        <f t="shared" si="72"/>
        <v>44649</v>
      </c>
      <c r="N28" s="155">
        <f t="shared" si="73"/>
        <v>44650</v>
      </c>
    </row>
    <row r="29" spans="2:14" s="159" customFormat="1" ht="17.25" hidden="1" customHeight="1" x14ac:dyDescent="0.2">
      <c r="B29" s="361" t="s">
        <v>3466</v>
      </c>
      <c r="C29" s="362" t="s">
        <v>3483</v>
      </c>
      <c r="D29" s="357">
        <v>44637</v>
      </c>
      <c r="E29" s="418"/>
      <c r="F29" s="357">
        <f t="shared" si="66"/>
        <v>44646</v>
      </c>
      <c r="G29" s="357">
        <f t="shared" si="67"/>
        <v>44648</v>
      </c>
      <c r="H29" s="357">
        <f t="shared" si="68"/>
        <v>44650</v>
      </c>
      <c r="I29" s="433">
        <v>44639</v>
      </c>
      <c r="J29" s="482"/>
      <c r="K29" s="416">
        <f t="shared" si="70"/>
        <v>44647</v>
      </c>
      <c r="L29" s="416">
        <f t="shared" si="71"/>
        <v>44656</v>
      </c>
      <c r="M29" s="416">
        <f t="shared" si="72"/>
        <v>44656</v>
      </c>
      <c r="N29" s="155">
        <f t="shared" si="73"/>
        <v>44657</v>
      </c>
    </row>
    <row r="30" spans="2:14" s="159" customFormat="1" ht="17.25" hidden="1" customHeight="1" x14ac:dyDescent="0.2">
      <c r="B30" s="361" t="s">
        <v>3464</v>
      </c>
      <c r="C30" s="362" t="s">
        <v>3484</v>
      </c>
      <c r="D30" s="357">
        <v>44644</v>
      </c>
      <c r="E30" s="418"/>
      <c r="F30" s="357">
        <f t="shared" si="66"/>
        <v>44653</v>
      </c>
      <c r="G30" s="357">
        <f t="shared" si="67"/>
        <v>44655</v>
      </c>
      <c r="H30" s="357">
        <f t="shared" si="68"/>
        <v>44657</v>
      </c>
      <c r="I30" s="433">
        <v>44646</v>
      </c>
      <c r="J30" s="482"/>
      <c r="K30" s="416">
        <f t="shared" ref="K30:K31" si="74">D30+10</f>
        <v>44654</v>
      </c>
      <c r="L30" s="416">
        <f t="shared" ref="L30:L31" si="75">F30+10</f>
        <v>44663</v>
      </c>
      <c r="M30" s="41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 x14ac:dyDescent="0.2">
      <c r="B31" s="361" t="s">
        <v>3468</v>
      </c>
      <c r="C31" s="362" t="s">
        <v>3485</v>
      </c>
      <c r="D31" s="357">
        <v>44651</v>
      </c>
      <c r="E31" s="418"/>
      <c r="F31" s="357">
        <f t="shared" si="66"/>
        <v>44660</v>
      </c>
      <c r="G31" s="357">
        <f t="shared" si="67"/>
        <v>44662</v>
      </c>
      <c r="H31" s="357">
        <f t="shared" si="68"/>
        <v>44664</v>
      </c>
      <c r="I31" s="433">
        <v>44653</v>
      </c>
      <c r="J31" s="482"/>
      <c r="K31" s="416">
        <f t="shared" si="74"/>
        <v>44661</v>
      </c>
      <c r="L31" s="416">
        <f t="shared" si="75"/>
        <v>44670</v>
      </c>
      <c r="M31" s="416">
        <f t="shared" si="76"/>
        <v>44670</v>
      </c>
      <c r="N31" s="155">
        <f t="shared" si="77"/>
        <v>44671</v>
      </c>
    </row>
    <row r="32" spans="2:14" s="159" customFormat="1" ht="17.25" hidden="1" customHeight="1" x14ac:dyDescent="0.2">
      <c r="B32" s="183" t="s">
        <v>3470</v>
      </c>
      <c r="C32" s="189" t="s">
        <v>3486</v>
      </c>
      <c r="D32" s="320">
        <f>D31+7</f>
        <v>44658</v>
      </c>
      <c r="E32" s="442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33">
        <v>44660</v>
      </c>
      <c r="J32" s="541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 x14ac:dyDescent="0.2">
      <c r="B33" s="183" t="s">
        <v>3472</v>
      </c>
      <c r="C33" s="189" t="s">
        <v>3487</v>
      </c>
      <c r="D33" s="320">
        <f>D32+7</f>
        <v>44665</v>
      </c>
      <c r="E33" s="442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33">
        <f t="shared" ref="I33:I62" si="88">I32+7</f>
        <v>44667</v>
      </c>
      <c r="J33" s="541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 x14ac:dyDescent="0.2">
      <c r="B34" s="183" t="s">
        <v>3474</v>
      </c>
      <c r="C34" s="189" t="s">
        <v>3488</v>
      </c>
      <c r="D34" s="320">
        <f>D33+7</f>
        <v>44672</v>
      </c>
      <c r="E34" s="442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33">
        <f t="shared" si="88"/>
        <v>44674</v>
      </c>
      <c r="J34" s="541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 x14ac:dyDescent="0.2">
      <c r="B35" s="183" t="s">
        <v>3449</v>
      </c>
      <c r="C35" s="189" t="s">
        <v>3489</v>
      </c>
      <c r="D35" s="320">
        <v>44682</v>
      </c>
      <c r="E35" s="442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33">
        <f t="shared" si="88"/>
        <v>44681</v>
      </c>
      <c r="J35" s="541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 x14ac:dyDescent="0.2">
      <c r="B36" s="183" t="s">
        <v>3451</v>
      </c>
      <c r="C36" s="189" t="s">
        <v>3490</v>
      </c>
      <c r="D36" s="320">
        <v>44687</v>
      </c>
      <c r="E36" s="442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33">
        <f t="shared" si="88"/>
        <v>44688</v>
      </c>
      <c r="J36" s="541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 x14ac:dyDescent="0.2">
      <c r="B37" s="574" t="s">
        <v>3453</v>
      </c>
      <c r="C37" s="189" t="s">
        <v>3491</v>
      </c>
      <c r="D37" s="320">
        <v>44694</v>
      </c>
      <c r="E37" s="442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33">
        <f t="shared" si="88"/>
        <v>44695</v>
      </c>
      <c r="J37" s="541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 x14ac:dyDescent="0.2">
      <c r="B38" s="183" t="s">
        <v>3456</v>
      </c>
      <c r="C38" s="189" t="s">
        <v>3492</v>
      </c>
      <c r="D38" s="320">
        <v>44699</v>
      </c>
      <c r="E38" s="442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33">
        <f t="shared" si="88"/>
        <v>44702</v>
      </c>
      <c r="J38" s="541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 x14ac:dyDescent="0.2">
      <c r="B39" s="593" t="s">
        <v>3458</v>
      </c>
      <c r="C39" s="189" t="s">
        <v>3493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33">
        <f t="shared" si="88"/>
        <v>44709</v>
      </c>
      <c r="J39" s="541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 x14ac:dyDescent="0.2">
      <c r="B40" s="593" t="s">
        <v>3460</v>
      </c>
      <c r="C40" s="189" t="s">
        <v>3494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33">
        <f t="shared" si="88"/>
        <v>44716</v>
      </c>
      <c r="J40" s="541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 x14ac:dyDescent="0.2">
      <c r="B41" s="593" t="s">
        <v>3462</v>
      </c>
      <c r="C41" s="189" t="s">
        <v>3495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33">
        <f t="shared" si="88"/>
        <v>44723</v>
      </c>
      <c r="J41" s="541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 x14ac:dyDescent="0.2">
      <c r="B42" s="593" t="s">
        <v>3466</v>
      </c>
      <c r="C42" s="189" t="s">
        <v>3496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33">
        <f t="shared" si="88"/>
        <v>44730</v>
      </c>
      <c r="J42" s="541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 x14ac:dyDescent="0.2">
      <c r="B43" s="594" t="s">
        <v>3464</v>
      </c>
      <c r="C43" s="189" t="s">
        <v>3497</v>
      </c>
      <c r="D43" s="320">
        <v>44740</v>
      </c>
      <c r="E43" s="320">
        <f t="shared" si="104"/>
        <v>44745</v>
      </c>
      <c r="F43" s="492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33">
        <f t="shared" si="88"/>
        <v>44737</v>
      </c>
      <c r="J43" s="541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 x14ac:dyDescent="0.2">
      <c r="B44" s="595" t="s">
        <v>3498</v>
      </c>
      <c r="C44" s="189" t="s">
        <v>3499</v>
      </c>
      <c r="D44" s="320">
        <v>44743</v>
      </c>
      <c r="E44" s="492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33">
        <f t="shared" si="88"/>
        <v>44744</v>
      </c>
      <c r="J44" s="541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 x14ac:dyDescent="0.2">
      <c r="B45" s="595" t="s">
        <v>3470</v>
      </c>
      <c r="C45" s="189" t="s">
        <v>3500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33">
        <f t="shared" si="88"/>
        <v>44751</v>
      </c>
      <c r="J45" s="541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 x14ac:dyDescent="0.2">
      <c r="B46" s="595" t="s">
        <v>3472</v>
      </c>
      <c r="C46" s="189" t="s">
        <v>3501</v>
      </c>
      <c r="D46" s="320">
        <f>D45+7</f>
        <v>44760</v>
      </c>
      <c r="E46" s="492">
        <f t="shared" si="104"/>
        <v>44765</v>
      </c>
      <c r="F46" s="492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33">
        <f t="shared" si="88"/>
        <v>44758</v>
      </c>
      <c r="J46" s="541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 x14ac:dyDescent="0.2">
      <c r="B47" s="596" t="s">
        <v>3502</v>
      </c>
      <c r="C47" s="189" t="s">
        <v>3503</v>
      </c>
      <c r="D47" s="492">
        <f>D46+7</f>
        <v>44767</v>
      </c>
      <c r="E47" s="320">
        <f t="shared" si="104"/>
        <v>44772</v>
      </c>
      <c r="F47" s="492">
        <f t="shared" si="130"/>
        <v>44776</v>
      </c>
      <c r="G47" s="492">
        <f t="shared" si="131"/>
        <v>44778</v>
      </c>
      <c r="H47" s="492">
        <f t="shared" si="132"/>
        <v>44780</v>
      </c>
      <c r="I47" s="433">
        <f t="shared" si="88"/>
        <v>44765</v>
      </c>
      <c r="J47" s="541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 x14ac:dyDescent="0.2">
      <c r="B48" s="595" t="s">
        <v>3504</v>
      </c>
      <c r="C48" s="189" t="s">
        <v>3505</v>
      </c>
      <c r="D48" s="320">
        <v>44770</v>
      </c>
      <c r="E48" s="442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33">
        <f t="shared" si="88"/>
        <v>44772</v>
      </c>
      <c r="J48" s="541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 x14ac:dyDescent="0.2">
      <c r="B49" s="595" t="s">
        <v>3449</v>
      </c>
      <c r="C49" s="189" t="s">
        <v>3506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33">
        <f t="shared" si="88"/>
        <v>44779</v>
      </c>
      <c r="J49" s="541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 x14ac:dyDescent="0.2">
      <c r="B50" s="597" t="s">
        <v>3451</v>
      </c>
      <c r="C50" s="137" t="s">
        <v>3507</v>
      </c>
      <c r="D50" s="6">
        <v>44784</v>
      </c>
      <c r="E50" s="320">
        <f t="shared" ref="E50:E52" si="137">D50+5</f>
        <v>44789</v>
      </c>
      <c r="F50" s="492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33">
        <f t="shared" si="88"/>
        <v>44786</v>
      </c>
      <c r="J50" s="615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 x14ac:dyDescent="0.2">
      <c r="B51" s="597" t="s">
        <v>3508</v>
      </c>
      <c r="C51" s="137" t="s">
        <v>3509</v>
      </c>
      <c r="D51" s="6">
        <v>44796</v>
      </c>
      <c r="E51" s="41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33">
        <f t="shared" si="88"/>
        <v>44793</v>
      </c>
      <c r="J51" s="541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 x14ac:dyDescent="0.2">
      <c r="B52" s="597" t="s">
        <v>3456</v>
      </c>
      <c r="C52" s="137" t="s">
        <v>3510</v>
      </c>
      <c r="D52" s="6">
        <v>44800</v>
      </c>
      <c r="E52" s="320">
        <f t="shared" si="137"/>
        <v>44805</v>
      </c>
      <c r="F52" s="418">
        <f t="shared" si="138"/>
        <v>44809</v>
      </c>
      <c r="G52" s="320">
        <f t="shared" si="139"/>
        <v>44811</v>
      </c>
      <c r="H52" s="320">
        <f t="shared" si="140"/>
        <v>44813</v>
      </c>
      <c r="I52" s="433">
        <f t="shared" si="88"/>
        <v>44800</v>
      </c>
      <c r="J52" s="541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 x14ac:dyDescent="0.2">
      <c r="B53" s="597" t="s">
        <v>3458</v>
      </c>
      <c r="C53" s="137" t="s">
        <v>3511</v>
      </c>
      <c r="D53" s="6">
        <v>44811</v>
      </c>
      <c r="E53" s="418">
        <f t="shared" ref="E53:E55" si="145">D53+5</f>
        <v>44816</v>
      </c>
      <c r="F53" s="418">
        <f t="shared" ref="F53:F55" si="146">D53+9</f>
        <v>44820</v>
      </c>
      <c r="G53" s="418">
        <f t="shared" ref="G53:G55" si="147">D53+11</f>
        <v>44822</v>
      </c>
      <c r="H53" s="418">
        <f t="shared" ref="H53:H55" si="148">D53+13</f>
        <v>44824</v>
      </c>
      <c r="I53" s="433">
        <f t="shared" si="88"/>
        <v>44807</v>
      </c>
      <c r="J53" s="541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 x14ac:dyDescent="0.2">
      <c r="B54" s="597" t="s">
        <v>3460</v>
      </c>
      <c r="C54" s="137" t="s">
        <v>3512</v>
      </c>
      <c r="D54" s="6">
        <v>44814</v>
      </c>
      <c r="E54" s="418">
        <f t="shared" si="145"/>
        <v>44819</v>
      </c>
      <c r="F54" s="418">
        <f t="shared" si="146"/>
        <v>44823</v>
      </c>
      <c r="G54" s="320">
        <f t="shared" si="147"/>
        <v>44825</v>
      </c>
      <c r="H54" s="320">
        <f t="shared" si="148"/>
        <v>44827</v>
      </c>
      <c r="I54" s="433">
        <f t="shared" si="88"/>
        <v>44814</v>
      </c>
      <c r="J54" s="541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 x14ac:dyDescent="0.2">
      <c r="B55" s="597" t="s">
        <v>3462</v>
      </c>
      <c r="C55" s="137" t="s">
        <v>3513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33">
        <f t="shared" si="88"/>
        <v>44821</v>
      </c>
      <c r="J55" s="541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 x14ac:dyDescent="0.2">
      <c r="B56" s="597" t="s">
        <v>3466</v>
      </c>
      <c r="C56" s="137" t="s">
        <v>3501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33">
        <f t="shared" si="88"/>
        <v>44828</v>
      </c>
      <c r="J56" s="541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 x14ac:dyDescent="0.2">
      <c r="B57" s="597" t="s">
        <v>3514</v>
      </c>
      <c r="C57" s="137" t="s">
        <v>3515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33">
        <f t="shared" si="88"/>
        <v>44835</v>
      </c>
      <c r="J57" s="541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 x14ac:dyDescent="0.2">
      <c r="B58" s="597" t="s">
        <v>3468</v>
      </c>
      <c r="C58" s="137" t="s">
        <v>3516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33">
        <f t="shared" si="88"/>
        <v>44842</v>
      </c>
      <c r="J58" s="541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 x14ac:dyDescent="0.2">
      <c r="B59" s="597" t="s">
        <v>3470</v>
      </c>
      <c r="C59" s="137" t="s">
        <v>3517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33">
        <f t="shared" si="88"/>
        <v>44849</v>
      </c>
      <c r="J59" s="541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 x14ac:dyDescent="0.2">
      <c r="B60" s="597" t="s">
        <v>3518</v>
      </c>
      <c r="C60" s="137" t="s">
        <v>3519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33">
        <f t="shared" si="88"/>
        <v>44856</v>
      </c>
      <c r="J60" s="541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 x14ac:dyDescent="0.2">
      <c r="B61" s="597" t="s">
        <v>3504</v>
      </c>
      <c r="C61" s="137" t="s">
        <v>3520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33">
        <f t="shared" si="88"/>
        <v>44863</v>
      </c>
      <c r="J61" s="541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 x14ac:dyDescent="0.2">
      <c r="B62" s="597" t="s">
        <v>3449</v>
      </c>
      <c r="C62" s="137" t="s">
        <v>3521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33">
        <f t="shared" si="88"/>
        <v>44870</v>
      </c>
      <c r="J62" s="541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 x14ac:dyDescent="0.2">
      <c r="B63" s="597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33">
        <f>I62+7</f>
        <v>44877</v>
      </c>
      <c r="J63" s="541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 x14ac:dyDescent="0.2">
      <c r="B64" s="597" t="s">
        <v>3508</v>
      </c>
      <c r="C64" s="137" t="s">
        <v>3522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33">
        <v>44884</v>
      </c>
      <c r="J64" s="448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 x14ac:dyDescent="0.2">
      <c r="B65" s="597" t="s">
        <v>3456</v>
      </c>
      <c r="C65" s="137" t="s">
        <v>3523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33">
        <f t="shared" ref="I65:I76" si="213">I64+7</f>
        <v>44891</v>
      </c>
      <c r="J65" s="448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 x14ac:dyDescent="0.2">
      <c r="B66" s="654" t="s">
        <v>3524</v>
      </c>
      <c r="C66" s="137" t="s">
        <v>3525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33">
        <f t="shared" si="213"/>
        <v>44898</v>
      </c>
      <c r="J66" s="448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 x14ac:dyDescent="0.2">
      <c r="B67" s="597" t="s">
        <v>3526</v>
      </c>
      <c r="C67" s="137" t="s">
        <v>3527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33">
        <f t="shared" si="213"/>
        <v>44905</v>
      </c>
      <c r="J67" s="448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 x14ac:dyDescent="0.2">
      <c r="B68" s="597" t="s">
        <v>3462</v>
      </c>
      <c r="C68" s="137" t="s">
        <v>3528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33">
        <f t="shared" si="213"/>
        <v>44912</v>
      </c>
      <c r="J68" s="448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 x14ac:dyDescent="0.2">
      <c r="B69" s="597" t="s">
        <v>3466</v>
      </c>
      <c r="C69" s="137" t="s">
        <v>3529</v>
      </c>
      <c r="D69" s="6">
        <v>44919</v>
      </c>
      <c r="E69" s="492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33">
        <f t="shared" si="213"/>
        <v>44919</v>
      </c>
      <c r="J69" s="448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 x14ac:dyDescent="0.2">
      <c r="B70" s="597" t="s">
        <v>3514</v>
      </c>
      <c r="C70" s="137" t="s">
        <v>3530</v>
      </c>
      <c r="D70" s="498">
        <v>44924</v>
      </c>
      <c r="E70" s="492">
        <f t="shared" si="205"/>
        <v>44929</v>
      </c>
      <c r="F70" s="492">
        <f t="shared" si="206"/>
        <v>44933</v>
      </c>
      <c r="G70" s="492">
        <f t="shared" si="207"/>
        <v>44935</v>
      </c>
      <c r="H70" s="492">
        <f t="shared" si="208"/>
        <v>44937</v>
      </c>
      <c r="I70" s="433">
        <f t="shared" si="213"/>
        <v>44926</v>
      </c>
      <c r="J70" s="448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 x14ac:dyDescent="0.2">
      <c r="B71" s="597" t="s">
        <v>3468</v>
      </c>
      <c r="C71" s="137" t="s">
        <v>3531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33">
        <f t="shared" si="213"/>
        <v>44933</v>
      </c>
      <c r="J71" s="448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 x14ac:dyDescent="0.2">
      <c r="B72" s="597" t="s">
        <v>3470</v>
      </c>
      <c r="C72" s="137" t="s">
        <v>3532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33">
        <f t="shared" si="213"/>
        <v>44940</v>
      </c>
      <c r="J72" s="448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 x14ac:dyDescent="0.2">
      <c r="B73" s="597" t="s">
        <v>3518</v>
      </c>
      <c r="C73" s="137" t="s">
        <v>3533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33">
        <f t="shared" si="213"/>
        <v>44947</v>
      </c>
      <c r="J73" s="448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 x14ac:dyDescent="0.2">
      <c r="B74" s="597" t="s">
        <v>3504</v>
      </c>
      <c r="C74" s="137" t="s">
        <v>3534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33">
        <f t="shared" si="213"/>
        <v>44954</v>
      </c>
      <c r="J74" s="448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 x14ac:dyDescent="0.2">
      <c r="B75" s="716" t="s">
        <v>3449</v>
      </c>
      <c r="C75" s="137" t="s">
        <v>3535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33">
        <f t="shared" si="213"/>
        <v>44961</v>
      </c>
      <c r="J75" s="448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 x14ac:dyDescent="0.2">
      <c r="B76" s="716" t="s">
        <v>3451</v>
      </c>
      <c r="C76" s="137" t="s">
        <v>3536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33">
        <f t="shared" si="213"/>
        <v>44968</v>
      </c>
      <c r="J76" s="448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 x14ac:dyDescent="0.2">
      <c r="B77" s="716" t="s">
        <v>3508</v>
      </c>
      <c r="C77" s="137" t="s">
        <v>3537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33">
        <v>44975</v>
      </c>
      <c r="J77" s="448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 x14ac:dyDescent="0.2">
      <c r="B78" s="716" t="s">
        <v>3456</v>
      </c>
      <c r="C78" s="137" t="s">
        <v>3538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33">
        <v>44989</v>
      </c>
      <c r="J78" s="448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 x14ac:dyDescent="0.2">
      <c r="B79" s="716" t="s">
        <v>3524</v>
      </c>
      <c r="C79" s="137" t="s">
        <v>3539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33">
        <f t="shared" ref="I79:I81" si="259">I78+7</f>
        <v>44996</v>
      </c>
      <c r="J79" s="448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 x14ac:dyDescent="0.2">
      <c r="B80" s="717" t="s">
        <v>3526</v>
      </c>
      <c r="C80" s="708" t="s">
        <v>3540</v>
      </c>
      <c r="D80" s="709">
        <v>45001</v>
      </c>
      <c r="E80" s="710">
        <f t="shared" ref="E80" si="264">D80+5</f>
        <v>45006</v>
      </c>
      <c r="F80" s="710">
        <f t="shared" ref="F80" si="265">D80+9</f>
        <v>45010</v>
      </c>
      <c r="G80" s="710">
        <f t="shared" ref="G80" si="266">D80+11</f>
        <v>45012</v>
      </c>
      <c r="H80" s="710">
        <f t="shared" ref="H80" si="267">D80+13</f>
        <v>45014</v>
      </c>
      <c r="I80" s="433">
        <f t="shared" si="259"/>
        <v>45003</v>
      </c>
      <c r="J80" s="448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 x14ac:dyDescent="0.2">
      <c r="B81" s="717" t="s">
        <v>3462</v>
      </c>
      <c r="C81" s="708" t="s">
        <v>3541</v>
      </c>
      <c r="D81" s="709">
        <v>45007</v>
      </c>
      <c r="E81" s="710">
        <f t="shared" ref="E81" si="272">D81+5</f>
        <v>45012</v>
      </c>
      <c r="F81" s="710">
        <f t="shared" ref="F81" si="273">D81+9</f>
        <v>45016</v>
      </c>
      <c r="G81" s="710">
        <f t="shared" ref="G81" si="274">D81+11</f>
        <v>45018</v>
      </c>
      <c r="H81" s="710">
        <f t="shared" ref="H81" si="275">D81+13</f>
        <v>45020</v>
      </c>
      <c r="I81" s="433">
        <f t="shared" si="259"/>
        <v>45010</v>
      </c>
      <c r="J81" s="448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 x14ac:dyDescent="0.2">
      <c r="B82" s="717" t="s">
        <v>3466</v>
      </c>
      <c r="C82" s="708" t="s">
        <v>3542</v>
      </c>
      <c r="D82" s="709">
        <v>45018</v>
      </c>
      <c r="E82" s="710">
        <f t="shared" ref="E82" si="280">D82+5</f>
        <v>45023</v>
      </c>
      <c r="F82" s="710">
        <f t="shared" ref="F82" si="281">D82+9</f>
        <v>45027</v>
      </c>
      <c r="G82" s="710">
        <f t="shared" ref="G82" si="282">D82+11</f>
        <v>45029</v>
      </c>
      <c r="H82" s="710">
        <f t="shared" ref="H82" si="283">D82+13</f>
        <v>45031</v>
      </c>
      <c r="I82" s="433">
        <f t="shared" ref="I82:I104" si="284">I81+7</f>
        <v>45017</v>
      </c>
      <c r="J82" s="448"/>
      <c r="K82" s="155"/>
      <c r="L82" s="155"/>
      <c r="M82" s="155"/>
      <c r="N82" s="155"/>
    </row>
    <row r="83" spans="2:14" s="159" customFormat="1" ht="17.25" hidden="1" customHeight="1" x14ac:dyDescent="0.2">
      <c r="B83" s="717" t="s">
        <v>3543</v>
      </c>
      <c r="C83" s="708" t="s">
        <v>3544</v>
      </c>
      <c r="D83" s="709">
        <v>45022</v>
      </c>
      <c r="E83" s="710">
        <f t="shared" ref="E83" si="285">D83+5</f>
        <v>45027</v>
      </c>
      <c r="F83" s="710">
        <f t="shared" ref="F83" si="286">D83+9</f>
        <v>45031</v>
      </c>
      <c r="G83" s="710">
        <f t="shared" ref="G83" si="287">D83+11</f>
        <v>45033</v>
      </c>
      <c r="H83" s="710">
        <f t="shared" ref="H83" si="288">D83+13</f>
        <v>45035</v>
      </c>
      <c r="I83" s="433">
        <f t="shared" si="284"/>
        <v>45024</v>
      </c>
      <c r="J83" s="448"/>
      <c r="K83" s="155"/>
      <c r="L83" s="155"/>
      <c r="M83" s="155"/>
      <c r="N83" s="155"/>
    </row>
    <row r="84" spans="2:14" s="159" customFormat="1" ht="17.25" hidden="1" customHeight="1" x14ac:dyDescent="0.2">
      <c r="B84" s="717" t="s">
        <v>3468</v>
      </c>
      <c r="C84" s="708" t="s">
        <v>3545</v>
      </c>
      <c r="D84" s="709">
        <v>45027</v>
      </c>
      <c r="E84" s="710">
        <f t="shared" ref="E84" si="289">D84+5</f>
        <v>45032</v>
      </c>
      <c r="F84" s="710">
        <f t="shared" ref="F84" si="290">D84+9</f>
        <v>45036</v>
      </c>
      <c r="G84" s="710">
        <f t="shared" ref="G84" si="291">D84+11</f>
        <v>45038</v>
      </c>
      <c r="H84" s="710">
        <f t="shared" ref="H84" si="292">D84+13</f>
        <v>45040</v>
      </c>
      <c r="I84" s="433">
        <v>45028</v>
      </c>
      <c r="J84" s="448"/>
      <c r="K84" s="155"/>
      <c r="L84" s="155"/>
      <c r="M84" s="155"/>
      <c r="N84" s="155"/>
    </row>
    <row r="85" spans="2:14" s="159" customFormat="1" ht="17.25" hidden="1" customHeight="1" x14ac:dyDescent="0.2">
      <c r="B85" s="717" t="s">
        <v>3458</v>
      </c>
      <c r="C85" s="708" t="s">
        <v>3546</v>
      </c>
      <c r="D85" s="709">
        <f>D84+7</f>
        <v>45034</v>
      </c>
      <c r="E85" s="710">
        <f t="shared" ref="E85:E87" si="293">D85+5</f>
        <v>45039</v>
      </c>
      <c r="F85" s="710">
        <f t="shared" ref="F85:F87" si="294">D85+9</f>
        <v>45043</v>
      </c>
      <c r="G85" s="710">
        <f t="shared" ref="G85:G87" si="295">D85+11</f>
        <v>45045</v>
      </c>
      <c r="H85" s="710">
        <f t="shared" ref="H85:H87" si="296">D85+13</f>
        <v>45047</v>
      </c>
      <c r="I85" s="433">
        <f t="shared" si="284"/>
        <v>45035</v>
      </c>
      <c r="J85" s="448"/>
      <c r="K85" s="155"/>
      <c r="L85" s="155"/>
      <c r="M85" s="155"/>
      <c r="N85" s="155"/>
    </row>
    <row r="86" spans="2:14" s="159" customFormat="1" ht="17.25" hidden="1" customHeight="1" x14ac:dyDescent="0.2">
      <c r="B86" s="717" t="s">
        <v>3547</v>
      </c>
      <c r="C86" s="708" t="s">
        <v>3548</v>
      </c>
      <c r="D86" s="709">
        <f>D85+7</f>
        <v>45041</v>
      </c>
      <c r="E86" s="710">
        <f t="shared" si="293"/>
        <v>45046</v>
      </c>
      <c r="F86" s="710">
        <f t="shared" si="294"/>
        <v>45050</v>
      </c>
      <c r="G86" s="710">
        <f t="shared" si="295"/>
        <v>45052</v>
      </c>
      <c r="H86" s="710">
        <f t="shared" si="296"/>
        <v>45054</v>
      </c>
      <c r="I86" s="433">
        <f t="shared" si="284"/>
        <v>45042</v>
      </c>
      <c r="J86" s="448"/>
      <c r="K86" s="155"/>
      <c r="L86" s="155"/>
      <c r="M86" s="155"/>
      <c r="N86" s="155"/>
    </row>
    <row r="87" spans="2:14" s="159" customFormat="1" ht="17.25" hidden="1" customHeight="1" x14ac:dyDescent="0.2">
      <c r="B87" s="735" t="s">
        <v>3504</v>
      </c>
      <c r="C87" s="708" t="s">
        <v>3549</v>
      </c>
      <c r="D87" s="709">
        <f>D86+7</f>
        <v>45048</v>
      </c>
      <c r="E87" s="710">
        <f t="shared" si="293"/>
        <v>45053</v>
      </c>
      <c r="F87" s="710">
        <f t="shared" si="294"/>
        <v>45057</v>
      </c>
      <c r="G87" s="710">
        <f t="shared" si="295"/>
        <v>45059</v>
      </c>
      <c r="H87" s="710">
        <f t="shared" si="296"/>
        <v>45061</v>
      </c>
      <c r="I87" s="433">
        <f t="shared" si="284"/>
        <v>45049</v>
      </c>
      <c r="J87" s="448"/>
      <c r="K87" s="155"/>
      <c r="L87" s="155"/>
      <c r="M87" s="155"/>
      <c r="N87" s="155"/>
    </row>
    <row r="88" spans="2:14" s="159" customFormat="1" ht="17.25" hidden="1" customHeight="1" x14ac:dyDescent="0.2">
      <c r="B88" s="736" t="s">
        <v>3470</v>
      </c>
      <c r="C88" s="708" t="s">
        <v>3550</v>
      </c>
      <c r="D88" s="709">
        <f t="shared" ref="D88:D92" si="297">D87+7</f>
        <v>45055</v>
      </c>
      <c r="E88" s="710">
        <f t="shared" ref="E88:E94" si="298">D88+5</f>
        <v>45060</v>
      </c>
      <c r="F88" s="710">
        <f t="shared" ref="F88:F94" si="299">D88+9</f>
        <v>45064</v>
      </c>
      <c r="G88" s="710">
        <f t="shared" ref="G88:G94" si="300">D88+11</f>
        <v>45066</v>
      </c>
      <c r="H88" s="710">
        <f t="shared" ref="H88:H94" si="301">D88+13</f>
        <v>45068</v>
      </c>
      <c r="I88" s="433">
        <f t="shared" si="284"/>
        <v>45056</v>
      </c>
      <c r="J88" s="448"/>
      <c r="K88" s="155"/>
      <c r="L88" s="155"/>
      <c r="M88" s="155"/>
      <c r="N88" s="155"/>
    </row>
    <row r="89" spans="2:14" s="159" customFormat="1" ht="17.25" hidden="1" customHeight="1" x14ac:dyDescent="0.2">
      <c r="B89" s="736" t="s">
        <v>3551</v>
      </c>
      <c r="C89" s="708" t="s">
        <v>3552</v>
      </c>
      <c r="D89" s="709">
        <f t="shared" si="297"/>
        <v>45062</v>
      </c>
      <c r="E89" s="710">
        <f t="shared" si="298"/>
        <v>45067</v>
      </c>
      <c r="F89" s="710">
        <f t="shared" si="299"/>
        <v>45071</v>
      </c>
      <c r="G89" s="710">
        <f t="shared" si="300"/>
        <v>45073</v>
      </c>
      <c r="H89" s="710">
        <f t="shared" si="301"/>
        <v>45075</v>
      </c>
      <c r="I89" s="433">
        <f t="shared" si="284"/>
        <v>45063</v>
      </c>
      <c r="J89" s="448"/>
      <c r="K89" s="155"/>
      <c r="L89" s="155"/>
      <c r="M89" s="155"/>
      <c r="N89" s="155"/>
    </row>
    <row r="90" spans="2:14" s="159" customFormat="1" ht="17.25" hidden="1" customHeight="1" x14ac:dyDescent="0.2">
      <c r="B90" s="736" t="s">
        <v>3508</v>
      </c>
      <c r="C90" s="708" t="s">
        <v>3553</v>
      </c>
      <c r="D90" s="709">
        <f t="shared" si="297"/>
        <v>45069</v>
      </c>
      <c r="E90" s="710">
        <f t="shared" si="298"/>
        <v>45074</v>
      </c>
      <c r="F90" s="710">
        <f t="shared" si="299"/>
        <v>45078</v>
      </c>
      <c r="G90" s="710">
        <f t="shared" si="300"/>
        <v>45080</v>
      </c>
      <c r="H90" s="710">
        <f t="shared" si="301"/>
        <v>45082</v>
      </c>
      <c r="I90" s="433">
        <f t="shared" si="284"/>
        <v>45070</v>
      </c>
      <c r="J90" s="448"/>
      <c r="K90" s="155"/>
      <c r="L90" s="155"/>
      <c r="M90" s="155"/>
      <c r="N90" s="155"/>
    </row>
    <row r="91" spans="2:14" s="159" customFormat="1" ht="17.25" hidden="1" customHeight="1" x14ac:dyDescent="0.2">
      <c r="B91" s="736" t="s">
        <v>3456</v>
      </c>
      <c r="C91" s="708" t="s">
        <v>3554</v>
      </c>
      <c r="D91" s="709">
        <f t="shared" si="297"/>
        <v>45076</v>
      </c>
      <c r="E91" s="710">
        <f t="shared" si="298"/>
        <v>45081</v>
      </c>
      <c r="F91" s="710">
        <f t="shared" si="299"/>
        <v>45085</v>
      </c>
      <c r="G91" s="710">
        <f t="shared" si="300"/>
        <v>45087</v>
      </c>
      <c r="H91" s="710">
        <f t="shared" si="301"/>
        <v>45089</v>
      </c>
      <c r="I91" s="433">
        <f t="shared" si="284"/>
        <v>45077</v>
      </c>
      <c r="J91" s="448"/>
      <c r="K91" s="155"/>
      <c r="L91" s="155"/>
      <c r="M91" s="155"/>
      <c r="N91" s="155"/>
    </row>
    <row r="92" spans="2:14" s="159" customFormat="1" ht="17.25" hidden="1" customHeight="1" x14ac:dyDescent="0.2">
      <c r="B92" s="736" t="s">
        <v>3524</v>
      </c>
      <c r="C92" s="708" t="s">
        <v>3555</v>
      </c>
      <c r="D92" s="709">
        <f t="shared" si="297"/>
        <v>45083</v>
      </c>
      <c r="E92" s="710">
        <f t="shared" si="298"/>
        <v>45088</v>
      </c>
      <c r="F92" s="710">
        <f t="shared" si="299"/>
        <v>45092</v>
      </c>
      <c r="G92" s="710">
        <f t="shared" si="300"/>
        <v>45094</v>
      </c>
      <c r="H92" s="710">
        <f t="shared" si="301"/>
        <v>45096</v>
      </c>
      <c r="I92" s="433">
        <f t="shared" si="284"/>
        <v>45084</v>
      </c>
      <c r="J92" s="448"/>
      <c r="K92" s="155"/>
      <c r="L92" s="155"/>
      <c r="M92" s="155"/>
      <c r="N92" s="155"/>
    </row>
    <row r="93" spans="2:14" s="159" customFormat="1" ht="17.25" hidden="1" customHeight="1" x14ac:dyDescent="0.2">
      <c r="B93" s="736" t="s">
        <v>3460</v>
      </c>
      <c r="C93" s="708" t="s">
        <v>3556</v>
      </c>
      <c r="D93" s="709">
        <v>45094</v>
      </c>
      <c r="E93" s="710">
        <f t="shared" si="298"/>
        <v>45099</v>
      </c>
      <c r="F93" s="710">
        <f t="shared" si="299"/>
        <v>45103</v>
      </c>
      <c r="G93" s="710">
        <f t="shared" si="300"/>
        <v>45105</v>
      </c>
      <c r="H93" s="710">
        <f t="shared" si="301"/>
        <v>45107</v>
      </c>
      <c r="I93" s="433">
        <f t="shared" si="284"/>
        <v>45091</v>
      </c>
      <c r="J93" s="448"/>
      <c r="K93" s="155"/>
      <c r="L93" s="155"/>
      <c r="M93" s="155"/>
      <c r="N93" s="155"/>
    </row>
    <row r="94" spans="2:14" s="159" customFormat="1" ht="17.25" hidden="1" customHeight="1" x14ac:dyDescent="0.2">
      <c r="B94" s="736" t="s">
        <v>3557</v>
      </c>
      <c r="C94" s="708" t="s">
        <v>3558</v>
      </c>
      <c r="D94" s="709">
        <v>45097</v>
      </c>
      <c r="E94" s="710">
        <f t="shared" si="298"/>
        <v>45102</v>
      </c>
      <c r="F94" s="710">
        <f t="shared" si="299"/>
        <v>45106</v>
      </c>
      <c r="G94" s="710">
        <f t="shared" si="300"/>
        <v>45108</v>
      </c>
      <c r="H94" s="710">
        <f t="shared" si="301"/>
        <v>45110</v>
      </c>
      <c r="I94" s="433">
        <f t="shared" si="284"/>
        <v>45098</v>
      </c>
      <c r="J94" s="448"/>
      <c r="K94" s="155"/>
      <c r="L94" s="155"/>
      <c r="M94" s="155"/>
      <c r="N94" s="155"/>
    </row>
    <row r="95" spans="2:14" s="159" customFormat="1" ht="17.25" hidden="1" customHeight="1" x14ac:dyDescent="0.2">
      <c r="B95" s="736" t="s">
        <v>3559</v>
      </c>
      <c r="C95" s="734" t="s">
        <v>3560</v>
      </c>
      <c r="D95" s="709">
        <f t="shared" ref="D95:D96" si="302">D94+7</f>
        <v>45104</v>
      </c>
      <c r="E95" s="710">
        <f t="shared" ref="E95" si="303">D95+5</f>
        <v>45109</v>
      </c>
      <c r="F95" s="710">
        <f t="shared" ref="F95" si="304">D95+9</f>
        <v>45113</v>
      </c>
      <c r="G95" s="710">
        <f t="shared" ref="G95" si="305">D95+11</f>
        <v>45115</v>
      </c>
      <c r="H95" s="710">
        <f t="shared" ref="H95" si="306">D95+13</f>
        <v>45117</v>
      </c>
      <c r="I95" s="433">
        <f t="shared" si="284"/>
        <v>45105</v>
      </c>
      <c r="J95" s="448"/>
      <c r="K95" s="155"/>
      <c r="L95" s="155"/>
      <c r="M95" s="155"/>
      <c r="N95" s="155"/>
    </row>
    <row r="96" spans="2:14" s="159" customFormat="1" ht="17.25" hidden="1" customHeight="1" x14ac:dyDescent="0.2">
      <c r="B96" s="737" t="s">
        <v>3543</v>
      </c>
      <c r="C96" s="137" t="s">
        <v>3561</v>
      </c>
      <c r="D96" s="709">
        <f t="shared" si="302"/>
        <v>45111</v>
      </c>
      <c r="E96" s="710">
        <f t="shared" ref="E96" si="307">D96+5</f>
        <v>45116</v>
      </c>
      <c r="F96" s="710">
        <f t="shared" ref="F96" si="308">D96+9</f>
        <v>45120</v>
      </c>
      <c r="G96" s="710">
        <f t="shared" ref="G96" si="309">D96+11</f>
        <v>45122</v>
      </c>
      <c r="H96" s="710">
        <f t="shared" ref="H96" si="310">D96+13</f>
        <v>45124</v>
      </c>
      <c r="I96" s="433">
        <f t="shared" si="284"/>
        <v>45112</v>
      </c>
      <c r="J96" s="448"/>
      <c r="K96" s="155"/>
      <c r="L96" s="155"/>
      <c r="M96" s="155"/>
      <c r="N96" s="155"/>
    </row>
    <row r="97" spans="2:14" s="159" customFormat="1" ht="17.25" hidden="1" customHeight="1" x14ac:dyDescent="0.2">
      <c r="B97" s="737" t="s">
        <v>3468</v>
      </c>
      <c r="C97" s="137" t="s">
        <v>3562</v>
      </c>
      <c r="D97" s="709">
        <v>45119</v>
      </c>
      <c r="E97" s="710">
        <f t="shared" ref="E97" si="311">D97+5</f>
        <v>45124</v>
      </c>
      <c r="F97" s="710">
        <f t="shared" ref="F97" si="312">D97+9</f>
        <v>45128</v>
      </c>
      <c r="G97" s="710">
        <f t="shared" ref="G97" si="313">D97+11</f>
        <v>45130</v>
      </c>
      <c r="H97" s="710">
        <f t="shared" ref="H97" si="314">D97+13</f>
        <v>45132</v>
      </c>
      <c r="I97" s="433">
        <f t="shared" si="284"/>
        <v>45119</v>
      </c>
      <c r="J97" s="448"/>
      <c r="K97" s="155"/>
      <c r="L97" s="155"/>
      <c r="M97" s="155"/>
      <c r="N97" s="155"/>
    </row>
    <row r="98" spans="2:14" s="159" customFormat="1" ht="17.25" hidden="1" customHeight="1" x14ac:dyDescent="0.2">
      <c r="B98" s="737" t="s">
        <v>3462</v>
      </c>
      <c r="C98" s="137" t="s">
        <v>3563</v>
      </c>
      <c r="D98" s="709">
        <v>45125</v>
      </c>
      <c r="E98" s="710">
        <f t="shared" ref="E98:E100" si="315">D98+5</f>
        <v>45130</v>
      </c>
      <c r="F98" s="710">
        <f t="shared" ref="F98:F100" si="316">D98+9</f>
        <v>45134</v>
      </c>
      <c r="G98" s="710">
        <f t="shared" ref="G98:G100" si="317">D98+11</f>
        <v>45136</v>
      </c>
      <c r="H98" s="710">
        <f t="shared" ref="H98:H100" si="318">D98+13</f>
        <v>45138</v>
      </c>
      <c r="I98" s="433">
        <f t="shared" si="284"/>
        <v>45126</v>
      </c>
      <c r="J98" s="448"/>
      <c r="K98" s="155"/>
      <c r="L98" s="155"/>
      <c r="M98" s="155"/>
      <c r="N98" s="155"/>
    </row>
    <row r="99" spans="2:14" s="159" customFormat="1" ht="17.25" hidden="1" customHeight="1" x14ac:dyDescent="0.2">
      <c r="B99" s="737" t="s">
        <v>3458</v>
      </c>
      <c r="C99" s="137" t="s">
        <v>3564</v>
      </c>
      <c r="D99" s="709">
        <v>45137</v>
      </c>
      <c r="E99" s="710">
        <f t="shared" si="315"/>
        <v>45142</v>
      </c>
      <c r="F99" s="710">
        <f t="shared" si="316"/>
        <v>45146</v>
      </c>
      <c r="G99" s="710">
        <f t="shared" si="317"/>
        <v>45148</v>
      </c>
      <c r="H99" s="710">
        <f t="shared" si="318"/>
        <v>45150</v>
      </c>
      <c r="I99" s="433">
        <f t="shared" si="284"/>
        <v>45133</v>
      </c>
      <c r="J99" s="448"/>
      <c r="K99" s="155"/>
      <c r="L99" s="155"/>
      <c r="M99" s="155"/>
      <c r="N99" s="155"/>
    </row>
    <row r="100" spans="2:14" s="159" customFormat="1" ht="17.25" hidden="1" customHeight="1" x14ac:dyDescent="0.2">
      <c r="B100" s="737" t="s">
        <v>3565</v>
      </c>
      <c r="C100" s="137" t="s">
        <v>3566</v>
      </c>
      <c r="D100" s="709">
        <v>45139</v>
      </c>
      <c r="E100" s="710">
        <f t="shared" si="315"/>
        <v>45144</v>
      </c>
      <c r="F100" s="710">
        <f t="shared" si="316"/>
        <v>45148</v>
      </c>
      <c r="G100" s="710">
        <f t="shared" si="317"/>
        <v>45150</v>
      </c>
      <c r="H100" s="710">
        <f t="shared" si="318"/>
        <v>45152</v>
      </c>
      <c r="I100" s="433">
        <f t="shared" si="284"/>
        <v>45140</v>
      </c>
      <c r="J100" s="448"/>
      <c r="K100" s="155"/>
      <c r="L100" s="155"/>
      <c r="M100" s="155"/>
      <c r="N100" s="155"/>
    </row>
    <row r="101" spans="2:14" s="159" customFormat="1" ht="17.25" hidden="1" customHeight="1" x14ac:dyDescent="0.2">
      <c r="B101" s="737" t="s">
        <v>3504</v>
      </c>
      <c r="C101" s="137" t="s">
        <v>3567</v>
      </c>
      <c r="D101" s="709">
        <v>45146</v>
      </c>
      <c r="E101" s="745">
        <f t="shared" ref="E101" si="319">D101+5</f>
        <v>45151</v>
      </c>
      <c r="F101" s="745">
        <f t="shared" ref="F101" si="320">D101+9</f>
        <v>45155</v>
      </c>
      <c r="G101" s="710">
        <f t="shared" ref="G101" si="321">D101+11</f>
        <v>45157</v>
      </c>
      <c r="H101" s="710">
        <f t="shared" ref="H101" si="322">D101+13</f>
        <v>45159</v>
      </c>
      <c r="I101" s="433">
        <f t="shared" si="284"/>
        <v>45147</v>
      </c>
      <c r="J101" s="448"/>
      <c r="K101" s="155"/>
      <c r="L101" s="155"/>
      <c r="M101" s="155"/>
      <c r="N101" s="155"/>
    </row>
    <row r="102" spans="2:14" s="159" customFormat="1" ht="17.25" hidden="1" customHeight="1" x14ac:dyDescent="0.2">
      <c r="B102" s="737" t="s">
        <v>3551</v>
      </c>
      <c r="C102" s="137" t="s">
        <v>3568</v>
      </c>
      <c r="D102" s="709">
        <v>45153</v>
      </c>
      <c r="E102" s="745">
        <f t="shared" ref="E102:E103" si="323">D102+5</f>
        <v>45158</v>
      </c>
      <c r="F102" s="710">
        <f t="shared" ref="F102:F103" si="324">D102+9</f>
        <v>45162</v>
      </c>
      <c r="G102" s="710">
        <f t="shared" ref="G102:G103" si="325">D102+11</f>
        <v>45164</v>
      </c>
      <c r="H102" s="710">
        <f t="shared" ref="H102:H103" si="326">D102+13</f>
        <v>45166</v>
      </c>
      <c r="I102" s="433">
        <f t="shared" si="284"/>
        <v>45154</v>
      </c>
      <c r="J102" s="448"/>
      <c r="K102" s="155"/>
      <c r="L102" s="155"/>
      <c r="M102" s="155"/>
      <c r="N102" s="155"/>
    </row>
    <row r="103" spans="2:14" s="159" customFormat="1" ht="17.25" hidden="1" customHeight="1" x14ac:dyDescent="0.2">
      <c r="B103" s="737" t="s">
        <v>3508</v>
      </c>
      <c r="C103" s="137" t="s">
        <v>3569</v>
      </c>
      <c r="D103" s="709">
        <v>45160</v>
      </c>
      <c r="E103" s="710">
        <f t="shared" si="323"/>
        <v>45165</v>
      </c>
      <c r="F103" s="710">
        <f t="shared" si="324"/>
        <v>45169</v>
      </c>
      <c r="G103" s="710">
        <f t="shared" si="325"/>
        <v>45171</v>
      </c>
      <c r="H103" s="710">
        <f t="shared" si="326"/>
        <v>45173</v>
      </c>
      <c r="I103" s="433">
        <f t="shared" si="284"/>
        <v>45161</v>
      </c>
      <c r="J103" s="448"/>
      <c r="K103" s="155"/>
      <c r="L103" s="155"/>
      <c r="M103" s="155"/>
      <c r="N103" s="155"/>
    </row>
    <row r="104" spans="2:14" s="159" customFormat="1" ht="17.25" hidden="1" customHeight="1" x14ac:dyDescent="0.2">
      <c r="B104" s="737" t="s">
        <v>3570</v>
      </c>
      <c r="C104" s="137" t="s">
        <v>3571</v>
      </c>
      <c r="D104" s="709">
        <v>45167</v>
      </c>
      <c r="E104" s="745">
        <f t="shared" ref="E104" si="327">D104+5</f>
        <v>45172</v>
      </c>
      <c r="F104" s="710">
        <f t="shared" ref="F104" si="328">D104+9</f>
        <v>45176</v>
      </c>
      <c r="G104" s="710">
        <f t="shared" ref="G104" si="329">D104+11</f>
        <v>45178</v>
      </c>
      <c r="H104" s="710">
        <f t="shared" ref="H104" si="330">D104+13</f>
        <v>45180</v>
      </c>
      <c r="I104" s="433">
        <f t="shared" si="284"/>
        <v>45168</v>
      </c>
      <c r="J104" s="448"/>
      <c r="K104" s="155"/>
      <c r="L104" s="155"/>
      <c r="M104" s="155"/>
      <c r="N104" s="155"/>
    </row>
    <row r="105" spans="2:14" s="159" customFormat="1" ht="17.25" hidden="1" customHeight="1" x14ac:dyDescent="0.2">
      <c r="B105" s="737" t="s">
        <v>3524</v>
      </c>
      <c r="C105" s="137" t="s">
        <v>3572</v>
      </c>
      <c r="D105" s="709">
        <f t="shared" ref="D105:D109" si="331">D104+7</f>
        <v>45174</v>
      </c>
      <c r="E105" s="745">
        <f t="shared" ref="E105:E113" si="332">D105+5</f>
        <v>45179</v>
      </c>
      <c r="F105" s="710">
        <f t="shared" ref="F105:F113" si="333">D105+9</f>
        <v>45183</v>
      </c>
      <c r="G105" s="710">
        <f t="shared" ref="G105:G113" si="334">D105+11</f>
        <v>45185</v>
      </c>
      <c r="H105" s="710">
        <f t="shared" ref="H105:H113" si="335">D105+13</f>
        <v>45187</v>
      </c>
      <c r="I105" s="433">
        <f t="shared" ref="I105:I130" si="336">I104+7</f>
        <v>45175</v>
      </c>
      <c r="J105" s="448"/>
      <c r="K105" s="155"/>
      <c r="L105" s="155"/>
      <c r="M105" s="155"/>
      <c r="N105" s="155"/>
    </row>
    <row r="106" spans="2:14" s="159" customFormat="1" ht="17.25" hidden="1" customHeight="1" x14ac:dyDescent="0.2">
      <c r="B106" s="737" t="s">
        <v>3460</v>
      </c>
      <c r="C106" s="137" t="s">
        <v>3573</v>
      </c>
      <c r="D106" s="709">
        <f t="shared" si="331"/>
        <v>45181</v>
      </c>
      <c r="E106" s="745">
        <f t="shared" si="332"/>
        <v>45186</v>
      </c>
      <c r="F106" s="710">
        <f t="shared" si="333"/>
        <v>45190</v>
      </c>
      <c r="G106" s="710">
        <f t="shared" si="334"/>
        <v>45192</v>
      </c>
      <c r="H106" s="710">
        <f t="shared" si="335"/>
        <v>45194</v>
      </c>
      <c r="I106" s="433">
        <f t="shared" si="336"/>
        <v>45182</v>
      </c>
      <c r="J106" s="448"/>
      <c r="K106" s="155"/>
      <c r="L106" s="155"/>
      <c r="M106" s="155"/>
      <c r="N106" s="155"/>
    </row>
    <row r="107" spans="2:14" s="159" customFormat="1" ht="17.25" hidden="1" customHeight="1" x14ac:dyDescent="0.2">
      <c r="B107" s="737" t="s">
        <v>3557</v>
      </c>
      <c r="C107" s="137" t="s">
        <v>3574</v>
      </c>
      <c r="D107" s="709">
        <f t="shared" si="331"/>
        <v>45188</v>
      </c>
      <c r="E107" s="710">
        <f t="shared" si="332"/>
        <v>45193</v>
      </c>
      <c r="F107" s="710">
        <f t="shared" si="333"/>
        <v>45197</v>
      </c>
      <c r="G107" s="710">
        <f t="shared" si="334"/>
        <v>45199</v>
      </c>
      <c r="H107" s="710">
        <f t="shared" si="335"/>
        <v>45201</v>
      </c>
      <c r="I107" s="433">
        <f t="shared" si="336"/>
        <v>45189</v>
      </c>
      <c r="J107" s="448"/>
      <c r="K107" s="155"/>
      <c r="L107" s="155"/>
      <c r="M107" s="155"/>
      <c r="N107" s="155"/>
    </row>
    <row r="108" spans="2:14" s="159" customFormat="1" ht="17.25" hidden="1" customHeight="1" x14ac:dyDescent="0.2">
      <c r="B108" s="737" t="s">
        <v>3559</v>
      </c>
      <c r="C108" s="137" t="s">
        <v>3575</v>
      </c>
      <c r="D108" s="709">
        <f t="shared" si="331"/>
        <v>45195</v>
      </c>
      <c r="E108" s="710">
        <f t="shared" si="332"/>
        <v>45200</v>
      </c>
      <c r="F108" s="710">
        <f t="shared" si="333"/>
        <v>45204</v>
      </c>
      <c r="G108" s="710">
        <f t="shared" si="334"/>
        <v>45206</v>
      </c>
      <c r="H108" s="710">
        <f t="shared" si="335"/>
        <v>45208</v>
      </c>
      <c r="I108" s="433">
        <f t="shared" si="336"/>
        <v>45196</v>
      </c>
      <c r="J108" s="448"/>
      <c r="K108" s="155"/>
      <c r="L108" s="155"/>
      <c r="M108" s="155"/>
      <c r="N108" s="155"/>
    </row>
    <row r="109" spans="2:14" s="159" customFormat="1" ht="17.25" hidden="1" customHeight="1" x14ac:dyDescent="0.2">
      <c r="B109" s="737" t="s">
        <v>3543</v>
      </c>
      <c r="C109" s="137" t="s">
        <v>3576</v>
      </c>
      <c r="D109" s="709">
        <f t="shared" si="331"/>
        <v>45202</v>
      </c>
      <c r="E109" s="710">
        <f t="shared" si="332"/>
        <v>45207</v>
      </c>
      <c r="F109" s="710">
        <f t="shared" si="333"/>
        <v>45211</v>
      </c>
      <c r="G109" s="710">
        <f t="shared" si="334"/>
        <v>45213</v>
      </c>
      <c r="H109" s="710">
        <f t="shared" si="335"/>
        <v>45215</v>
      </c>
      <c r="I109" s="433">
        <f t="shared" si="336"/>
        <v>45203</v>
      </c>
      <c r="J109" s="448"/>
      <c r="K109" s="155"/>
      <c r="L109" s="155"/>
      <c r="M109" s="155"/>
      <c r="N109" s="155"/>
    </row>
    <row r="110" spans="2:14" s="159" customFormat="1" ht="17.25" hidden="1" customHeight="1" x14ac:dyDescent="0.2">
      <c r="B110" s="737" t="s">
        <v>3468</v>
      </c>
      <c r="C110" s="137" t="s">
        <v>3577</v>
      </c>
      <c r="D110" s="709">
        <v>45211</v>
      </c>
      <c r="E110" s="710">
        <f t="shared" si="332"/>
        <v>45216</v>
      </c>
      <c r="F110" s="710">
        <f t="shared" si="333"/>
        <v>45220</v>
      </c>
      <c r="G110" s="710">
        <f t="shared" si="334"/>
        <v>45222</v>
      </c>
      <c r="H110" s="710">
        <f t="shared" si="335"/>
        <v>45224</v>
      </c>
      <c r="I110" s="433">
        <f t="shared" si="336"/>
        <v>45210</v>
      </c>
      <c r="J110" s="448"/>
      <c r="K110" s="155"/>
      <c r="L110" s="155"/>
      <c r="M110" s="155"/>
      <c r="N110" s="155"/>
    </row>
    <row r="111" spans="2:14" s="159" customFormat="1" ht="17.25" hidden="1" customHeight="1" x14ac:dyDescent="0.2">
      <c r="B111" s="737" t="s">
        <v>3462</v>
      </c>
      <c r="C111" s="137" t="s">
        <v>3578</v>
      </c>
      <c r="D111" s="709">
        <v>45230</v>
      </c>
      <c r="E111" s="710">
        <f t="shared" si="332"/>
        <v>45235</v>
      </c>
      <c r="F111" s="710">
        <f t="shared" si="333"/>
        <v>45239</v>
      </c>
      <c r="G111" s="710">
        <f t="shared" si="334"/>
        <v>45241</v>
      </c>
      <c r="H111" s="710">
        <f t="shared" si="335"/>
        <v>45243</v>
      </c>
      <c r="I111" s="433">
        <f t="shared" si="336"/>
        <v>45217</v>
      </c>
      <c r="J111" s="448"/>
      <c r="K111" s="155"/>
      <c r="L111" s="155"/>
      <c r="M111" s="155"/>
      <c r="N111" s="155"/>
    </row>
    <row r="112" spans="2:14" s="159" customFormat="1" ht="17.25" hidden="1" customHeight="1" x14ac:dyDescent="0.2">
      <c r="B112" s="737" t="s">
        <v>3458</v>
      </c>
      <c r="C112" s="137" t="s">
        <v>3579</v>
      </c>
      <c r="D112" s="709">
        <v>45236</v>
      </c>
      <c r="E112" s="710">
        <f t="shared" si="332"/>
        <v>45241</v>
      </c>
      <c r="F112" s="710">
        <f t="shared" si="333"/>
        <v>45245</v>
      </c>
      <c r="G112" s="710">
        <f t="shared" si="334"/>
        <v>45247</v>
      </c>
      <c r="H112" s="710">
        <f t="shared" si="335"/>
        <v>45249</v>
      </c>
      <c r="I112" s="433">
        <f t="shared" si="336"/>
        <v>45224</v>
      </c>
      <c r="J112" s="448"/>
      <c r="K112" s="155"/>
      <c r="L112" s="155"/>
      <c r="M112" s="155"/>
      <c r="N112" s="155"/>
    </row>
    <row r="113" spans="2:14" s="159" customFormat="1" ht="17.25" hidden="1" customHeight="1" x14ac:dyDescent="0.2">
      <c r="B113" s="750" t="s">
        <v>3565</v>
      </c>
      <c r="C113" s="734" t="s">
        <v>3580</v>
      </c>
      <c r="D113" s="538">
        <v>45230</v>
      </c>
      <c r="E113" s="605">
        <f t="shared" si="332"/>
        <v>45235</v>
      </c>
      <c r="F113" s="605">
        <f t="shared" si="333"/>
        <v>45239</v>
      </c>
      <c r="G113" s="605">
        <f t="shared" si="334"/>
        <v>45241</v>
      </c>
      <c r="H113" s="605">
        <f t="shared" si="335"/>
        <v>45243</v>
      </c>
      <c r="I113" s="433">
        <f t="shared" si="336"/>
        <v>45231</v>
      </c>
      <c r="J113" s="448"/>
      <c r="K113" s="155"/>
      <c r="L113" s="155"/>
      <c r="M113" s="155"/>
      <c r="N113" s="155"/>
    </row>
    <row r="114" spans="2:14" s="159" customFormat="1" ht="17.25" hidden="1" customHeight="1" x14ac:dyDescent="0.2">
      <c r="B114" s="737" t="s">
        <v>3504</v>
      </c>
      <c r="C114" s="137" t="s">
        <v>3581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33">
        <f t="shared" si="336"/>
        <v>45238</v>
      </c>
      <c r="J114" s="448"/>
      <c r="K114" s="155"/>
      <c r="L114" s="155"/>
      <c r="M114" s="155"/>
      <c r="N114" s="155"/>
    </row>
    <row r="115" spans="2:14" s="159" customFormat="1" ht="17.25" hidden="1" customHeight="1" x14ac:dyDescent="0.2">
      <c r="B115" s="737" t="s">
        <v>3551</v>
      </c>
      <c r="C115" s="137" t="s">
        <v>3582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33">
        <f t="shared" si="336"/>
        <v>45245</v>
      </c>
      <c r="J115" s="448"/>
      <c r="K115" s="155"/>
      <c r="L115" s="155"/>
      <c r="M115" s="155"/>
      <c r="N115" s="155"/>
    </row>
    <row r="116" spans="2:14" s="159" customFormat="1" ht="17.25" hidden="1" customHeight="1" x14ac:dyDescent="0.2">
      <c r="B116" s="737" t="s">
        <v>3583</v>
      </c>
      <c r="C116" s="137" t="s">
        <v>3584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33">
        <f t="shared" si="336"/>
        <v>45252</v>
      </c>
      <c r="J116" s="448"/>
      <c r="K116" s="155"/>
      <c r="L116" s="155"/>
      <c r="M116" s="155"/>
      <c r="N116" s="155"/>
    </row>
    <row r="117" spans="2:14" s="159" customFormat="1" ht="17.25" customHeight="1" x14ac:dyDescent="0.2">
      <c r="B117" s="737" t="s">
        <v>3585</v>
      </c>
      <c r="C117" s="137" t="s">
        <v>3586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33">
        <f t="shared" si="336"/>
        <v>45259</v>
      </c>
      <c r="J117" s="448"/>
      <c r="K117" s="155"/>
      <c r="L117" s="155"/>
      <c r="M117" s="155"/>
      <c r="N117" s="155"/>
    </row>
    <row r="118" spans="2:14" s="159" customFormat="1" ht="17.25" customHeight="1" x14ac:dyDescent="0.2">
      <c r="B118" s="737" t="s">
        <v>3524</v>
      </c>
      <c r="C118" s="137" t="s">
        <v>3587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33">
        <f t="shared" si="336"/>
        <v>45266</v>
      </c>
      <c r="J118" s="448"/>
      <c r="K118" s="155"/>
      <c r="L118" s="155"/>
      <c r="M118" s="155"/>
      <c r="N118" s="155"/>
    </row>
    <row r="119" spans="2:14" s="159" customFormat="1" ht="17.25" customHeight="1" x14ac:dyDescent="0.2">
      <c r="B119" s="737" t="s">
        <v>3460</v>
      </c>
      <c r="C119" s="137" t="s">
        <v>3588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33">
        <f t="shared" si="336"/>
        <v>45273</v>
      </c>
      <c r="J119" s="448"/>
      <c r="K119" s="155"/>
      <c r="L119" s="155"/>
      <c r="M119" s="155"/>
      <c r="N119" s="155"/>
    </row>
    <row r="120" spans="2:14" s="159" customFormat="1" ht="17.25" customHeight="1" x14ac:dyDescent="0.2">
      <c r="B120" s="737" t="s">
        <v>3557</v>
      </c>
      <c r="C120" s="137" t="s">
        <v>3589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33">
        <f t="shared" si="336"/>
        <v>45280</v>
      </c>
      <c r="J120" s="448"/>
      <c r="K120" s="155"/>
      <c r="L120" s="155"/>
      <c r="M120" s="155"/>
      <c r="N120" s="155"/>
    </row>
    <row r="121" spans="2:14" s="159" customFormat="1" ht="17.25" customHeight="1" x14ac:dyDescent="0.2">
      <c r="B121" s="737" t="s">
        <v>3547</v>
      </c>
      <c r="C121" s="137" t="s">
        <v>3590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33">
        <f t="shared" si="336"/>
        <v>45287</v>
      </c>
      <c r="J121" s="448"/>
      <c r="K121" s="155"/>
      <c r="L121" s="155"/>
      <c r="M121" s="155"/>
      <c r="N121" s="155"/>
    </row>
    <row r="122" spans="2:14" s="159" customFormat="1" ht="25.5" customHeight="1" x14ac:dyDescent="0.2">
      <c r="B122" s="754" t="s">
        <v>388</v>
      </c>
      <c r="C122" s="651"/>
      <c r="D122" s="498">
        <f t="shared" si="337"/>
        <v>45293</v>
      </c>
      <c r="E122" s="492">
        <f t="shared" si="350"/>
        <v>45298</v>
      </c>
      <c r="F122" s="492">
        <f t="shared" si="351"/>
        <v>45302</v>
      </c>
      <c r="G122" s="492">
        <f t="shared" si="352"/>
        <v>45304</v>
      </c>
      <c r="H122" s="492">
        <f t="shared" si="353"/>
        <v>45306</v>
      </c>
      <c r="I122" s="755">
        <f t="shared" si="336"/>
        <v>45294</v>
      </c>
      <c r="J122" s="448"/>
      <c r="K122" s="155"/>
      <c r="L122" s="155"/>
      <c r="M122" s="155"/>
      <c r="N122" s="155"/>
    </row>
    <row r="123" spans="2:14" s="159" customFormat="1" ht="17.25" customHeight="1" x14ac:dyDescent="0.2">
      <c r="B123" s="737" t="s">
        <v>3508</v>
      </c>
      <c r="C123" s="137" t="s">
        <v>3591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33">
        <f t="shared" si="336"/>
        <v>45301</v>
      </c>
      <c r="J123" s="448"/>
      <c r="K123" s="155"/>
      <c r="L123" s="155"/>
      <c r="M123" s="155"/>
      <c r="N123" s="155"/>
    </row>
    <row r="124" spans="2:14" s="159" customFormat="1" ht="17.25" customHeight="1" x14ac:dyDescent="0.2">
      <c r="B124" s="737" t="s">
        <v>3543</v>
      </c>
      <c r="C124" s="137" t="s">
        <v>3592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33">
        <f t="shared" si="336"/>
        <v>45308</v>
      </c>
      <c r="J124" s="448"/>
      <c r="K124" s="155"/>
      <c r="L124" s="155"/>
      <c r="M124" s="155"/>
      <c r="N124" s="155"/>
    </row>
    <row r="125" spans="2:14" s="159" customFormat="1" ht="17.25" customHeight="1" x14ac:dyDescent="0.2">
      <c r="B125" s="654" t="s">
        <v>3468</v>
      </c>
      <c r="C125" s="137" t="s">
        <v>3593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33">
        <f t="shared" si="336"/>
        <v>45315</v>
      </c>
      <c r="J125" s="448"/>
      <c r="K125" s="155"/>
      <c r="L125" s="155"/>
      <c r="M125" s="155"/>
      <c r="N125" s="155"/>
    </row>
    <row r="126" spans="2:14" s="159" customFormat="1" ht="25.5" customHeight="1" x14ac:dyDescent="0.2">
      <c r="B126" s="737" t="s">
        <v>3462</v>
      </c>
      <c r="C126" s="137" t="s">
        <v>3594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33">
        <f t="shared" si="336"/>
        <v>45322</v>
      </c>
      <c r="J126" s="448"/>
      <c r="K126" s="155"/>
      <c r="L126" s="155"/>
      <c r="M126" s="155"/>
      <c r="N126" s="155"/>
    </row>
    <row r="127" spans="2:14" s="159" customFormat="1" ht="20.25" customHeight="1" x14ac:dyDescent="0.2">
      <c r="B127" s="737" t="s">
        <v>3458</v>
      </c>
      <c r="C127" s="137" t="s">
        <v>3595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33">
        <f t="shared" si="336"/>
        <v>45329</v>
      </c>
      <c r="J127" s="448"/>
      <c r="K127" s="155"/>
      <c r="L127" s="155"/>
      <c r="M127" s="155"/>
      <c r="N127" s="155"/>
    </row>
    <row r="128" spans="2:14" s="159" customFormat="1" ht="20.25" customHeight="1" x14ac:dyDescent="0.2">
      <c r="B128" s="737" t="s">
        <v>3565</v>
      </c>
      <c r="C128" s="137" t="s">
        <v>3596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33">
        <f t="shared" si="336"/>
        <v>45336</v>
      </c>
      <c r="J128" s="448"/>
      <c r="K128" s="155"/>
      <c r="L128" s="155"/>
      <c r="M128" s="155"/>
      <c r="N128" s="155"/>
    </row>
    <row r="129" spans="2:14" s="159" customFormat="1" ht="20.25" customHeight="1" x14ac:dyDescent="0.2">
      <c r="B129" s="737" t="s">
        <v>3504</v>
      </c>
      <c r="C129" s="137" t="s">
        <v>3597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33">
        <f t="shared" si="336"/>
        <v>45343</v>
      </c>
      <c r="J129" s="448">
        <v>45355</v>
      </c>
      <c r="K129" s="155"/>
      <c r="L129" s="155"/>
      <c r="M129" s="155"/>
      <c r="N129" s="155"/>
    </row>
    <row r="130" spans="2:14" s="159" customFormat="1" ht="20.25" customHeight="1" x14ac:dyDescent="0.2">
      <c r="B130" s="737" t="s">
        <v>3598</v>
      </c>
      <c r="C130" s="137" t="s">
        <v>3599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33">
        <f t="shared" si="336"/>
        <v>45350</v>
      </c>
      <c r="J130" s="448">
        <v>45357</v>
      </c>
      <c r="K130" s="155"/>
      <c r="L130" s="155"/>
      <c r="M130" s="155"/>
      <c r="N130" s="155"/>
    </row>
    <row r="131" spans="2:14" s="159" customFormat="1" ht="15" customHeight="1" x14ac:dyDescent="0.2">
      <c r="B131" s="573"/>
      <c r="C131" s="501"/>
      <c r="D131" s="155"/>
      <c r="E131" s="155"/>
      <c r="F131" s="155"/>
      <c r="G131" s="155"/>
      <c r="H131" s="155"/>
      <c r="I131" s="433"/>
      <c r="J131" s="541"/>
      <c r="K131" s="155"/>
      <c r="L131" s="155"/>
      <c r="M131" s="155"/>
      <c r="N131" s="155"/>
    </row>
    <row r="132" spans="2:14" s="159" customFormat="1" ht="17.25" customHeight="1" x14ac:dyDescent="0.2">
      <c r="B132" s="434" t="s">
        <v>829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 x14ac:dyDescent="0.2">
      <c r="B133" s="434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 x14ac:dyDescent="0.2">
      <c r="B134" s="192" t="s">
        <v>535</v>
      </c>
      <c r="C134" s="193"/>
      <c r="D134" s="193"/>
      <c r="E134" s="194"/>
      <c r="F134" s="195" t="s">
        <v>1315</v>
      </c>
      <c r="G134" s="195"/>
      <c r="H134" s="193"/>
      <c r="I134" s="193"/>
      <c r="J134" s="195" t="s">
        <v>537</v>
      </c>
      <c r="K134" s="195"/>
      <c r="L134" s="195"/>
      <c r="M134" s="193"/>
      <c r="N134" s="196"/>
    </row>
    <row r="135" spans="2:14" s="159" customFormat="1" ht="17.25" customHeight="1" x14ac:dyDescent="0.2">
      <c r="B135" s="197" t="s">
        <v>538</v>
      </c>
      <c r="C135" s="193"/>
      <c r="D135" s="198" t="s">
        <v>539</v>
      </c>
      <c r="E135" s="199"/>
      <c r="F135" s="197" t="s">
        <v>540</v>
      </c>
      <c r="G135" s="193"/>
      <c r="H135" s="198" t="s">
        <v>541</v>
      </c>
      <c r="I135" s="193"/>
      <c r="J135" s="197" t="s">
        <v>542</v>
      </c>
      <c r="K135" s="193"/>
      <c r="L135" s="198" t="s">
        <v>543</v>
      </c>
      <c r="M135" s="193"/>
      <c r="N135" s="196"/>
    </row>
    <row r="136" spans="2:14" s="159" customFormat="1" ht="17.25" customHeight="1" x14ac:dyDescent="0.2">
      <c r="B136" s="425" t="s">
        <v>544</v>
      </c>
      <c r="C136" s="202"/>
      <c r="D136" s="585" t="s">
        <v>545</v>
      </c>
      <c r="E136" s="197"/>
      <c r="F136" s="725" t="s">
        <v>546</v>
      </c>
      <c r="G136" s="749" t="s">
        <v>547</v>
      </c>
      <c r="H136" s="252" t="s">
        <v>548</v>
      </c>
      <c r="I136" s="201"/>
      <c r="J136" s="201" t="s">
        <v>549</v>
      </c>
      <c r="K136" s="203" t="s">
        <v>550</v>
      </c>
      <c r="L136" s="203"/>
      <c r="M136" s="193"/>
      <c r="N136" s="196"/>
    </row>
    <row r="137" spans="2:14" s="159" customFormat="1" ht="17.25" customHeight="1" x14ac:dyDescent="0.2">
      <c r="B137" s="425" t="s">
        <v>551</v>
      </c>
      <c r="C137" s="202"/>
      <c r="D137" s="585" t="s">
        <v>552</v>
      </c>
      <c r="E137" s="197"/>
      <c r="F137" s="725" t="s">
        <v>553</v>
      </c>
      <c r="G137" s="749" t="s">
        <v>554</v>
      </c>
      <c r="H137" s="252" t="s">
        <v>555</v>
      </c>
      <c r="I137" s="201"/>
      <c r="J137" s="201" t="s">
        <v>556</v>
      </c>
      <c r="K137" s="203" t="s">
        <v>557</v>
      </c>
      <c r="L137" s="203"/>
      <c r="M137" s="193"/>
      <c r="N137" s="196"/>
    </row>
    <row r="138" spans="2:14" s="159" customFormat="1" ht="17.25" customHeight="1" x14ac:dyDescent="0.2">
      <c r="B138" s="201" t="s">
        <v>2623</v>
      </c>
      <c r="C138" s="202"/>
      <c r="D138" s="203" t="s">
        <v>559</v>
      </c>
      <c r="E138" s="197"/>
      <c r="F138" s="725" t="s">
        <v>560</v>
      </c>
      <c r="G138" s="749" t="s">
        <v>561</v>
      </c>
      <c r="H138" s="252" t="s">
        <v>562</v>
      </c>
      <c r="I138" s="425"/>
      <c r="J138" s="425" t="s">
        <v>563</v>
      </c>
      <c r="K138" s="585" t="s">
        <v>564</v>
      </c>
      <c r="L138" s="203"/>
      <c r="M138" s="193"/>
      <c r="N138" s="196"/>
    </row>
    <row r="139" spans="2:14" s="159" customFormat="1" ht="17.25" customHeight="1" x14ac:dyDescent="0.2">
      <c r="B139" s="201" t="s">
        <v>565</v>
      </c>
      <c r="C139" s="202"/>
      <c r="D139" s="203" t="s">
        <v>566</v>
      </c>
      <c r="E139" s="197"/>
      <c r="F139" s="725" t="s">
        <v>567</v>
      </c>
      <c r="G139" s="749" t="s">
        <v>568</v>
      </c>
      <c r="H139" s="252" t="s">
        <v>569</v>
      </c>
      <c r="I139" s="201"/>
      <c r="J139" s="201" t="s">
        <v>570</v>
      </c>
      <c r="K139" s="203" t="s">
        <v>571</v>
      </c>
      <c r="L139" s="203"/>
      <c r="M139" s="193"/>
      <c r="N139" s="196"/>
    </row>
    <row r="140" spans="2:14" s="159" customFormat="1" ht="17.25" customHeight="1" x14ac:dyDescent="0.2">
      <c r="B140" s="425" t="s">
        <v>572</v>
      </c>
      <c r="C140" s="202"/>
      <c r="D140" s="585" t="s">
        <v>573</v>
      </c>
      <c r="E140" s="197"/>
      <c r="F140" s="725" t="s">
        <v>2624</v>
      </c>
      <c r="G140" s="749" t="s">
        <v>575</v>
      </c>
      <c r="H140" s="252" t="s">
        <v>2625</v>
      </c>
      <c r="I140" s="201"/>
      <c r="J140" s="201" t="s">
        <v>577</v>
      </c>
      <c r="K140" s="203" t="s">
        <v>578</v>
      </c>
      <c r="L140" s="203"/>
      <c r="M140" s="193"/>
      <c r="N140" s="196"/>
    </row>
    <row r="141" spans="2:14" s="159" customFormat="1" ht="17.25" customHeight="1" x14ac:dyDescent="0.2">
      <c r="B141" s="425" t="s">
        <v>1325</v>
      </c>
      <c r="C141" s="202"/>
      <c r="D141" s="585" t="s">
        <v>1326</v>
      </c>
      <c r="E141" s="197"/>
      <c r="F141" s="725"/>
      <c r="G141" s="749"/>
      <c r="H141" s="252"/>
      <c r="I141" s="201"/>
      <c r="J141" s="201" t="s">
        <v>1327</v>
      </c>
      <c r="K141" s="203" t="s">
        <v>1329</v>
      </c>
      <c r="L141" s="203"/>
      <c r="M141" s="193"/>
      <c r="N141" s="196"/>
    </row>
    <row r="142" spans="2:14" s="159" customFormat="1" ht="17.25" customHeight="1" x14ac:dyDescent="0.2">
      <c r="B142" s="425" t="s">
        <v>579</v>
      </c>
      <c r="C142" s="202"/>
      <c r="D142" s="585" t="s">
        <v>580</v>
      </c>
      <c r="E142" s="197"/>
      <c r="F142" s="518"/>
      <c r="G142"/>
      <c r="H142"/>
      <c r="I142" s="425"/>
      <c r="J142" s="425" t="s">
        <v>584</v>
      </c>
      <c r="K142" s="426" t="s">
        <v>585</v>
      </c>
      <c r="L142" s="203"/>
      <c r="M142" s="193"/>
      <c r="N142" s="196"/>
    </row>
    <row r="143" spans="2:14" s="159" customFormat="1" ht="17.25" customHeight="1" x14ac:dyDescent="0.2">
      <c r="B143" s="425" t="s">
        <v>586</v>
      </c>
      <c r="C143" s="202"/>
      <c r="D143" s="585" t="s">
        <v>587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 x14ac:dyDescent="0.2">
      <c r="B145" s="193" t="s">
        <v>1332</v>
      </c>
      <c r="C145" s="193" t="s">
        <v>1333</v>
      </c>
      <c r="D145" s="205"/>
      <c r="E145" s="193"/>
      <c r="F145" s="193" t="s">
        <v>1334</v>
      </c>
      <c r="G145" s="206" t="s">
        <v>1335</v>
      </c>
      <c r="H145" s="196" t="s">
        <v>3600</v>
      </c>
      <c r="I145" s="193"/>
      <c r="J145" s="193" t="s">
        <v>1334</v>
      </c>
      <c r="K145" s="193" t="s">
        <v>1336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9" orientation="landscape" r:id="rId28"/>
  <headerFooter>
    <oddFooter>&amp;L_x000D_&amp;1#&amp;"Calibri"&amp;10&amp;K000000 Sensitivity: Public</oddFooter>
  </headerFooter>
  <legacyDrawing r:id="rId2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 x14ac:dyDescent="0.2"/>
  <cols>
    <col min="1" max="1" width="27.42578125" style="344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 x14ac:dyDescent="0.2">
      <c r="A2" s="343"/>
      <c r="B2" s="8" t="s">
        <v>3301</v>
      </c>
      <c r="C2" s="11"/>
      <c r="D2" s="11"/>
      <c r="E2" s="11"/>
      <c r="F2" s="11"/>
      <c r="G2" s="621" t="s">
        <v>377</v>
      </c>
    </row>
    <row r="3" spans="1:8" ht="17.25" customHeight="1" x14ac:dyDescent="0.2">
      <c r="B3" s="165"/>
    </row>
    <row r="4" spans="1:8" ht="17.25" customHeight="1" x14ac:dyDescent="0.2">
      <c r="A4" s="1243" t="s">
        <v>3601</v>
      </c>
      <c r="B4" s="1243"/>
      <c r="C4" s="1243"/>
      <c r="D4" s="1243"/>
      <c r="E4" s="1243"/>
      <c r="F4" s="1243"/>
    </row>
    <row r="5" spans="1:8" ht="17.25" customHeight="1" x14ac:dyDescent="0.2">
      <c r="B5" s="354"/>
      <c r="C5" s="148"/>
      <c r="D5" s="148"/>
      <c r="E5" s="148"/>
      <c r="F5" s="148"/>
    </row>
    <row r="6" spans="1:8" ht="56.25" customHeight="1" x14ac:dyDescent="0.2">
      <c r="A6" s="345"/>
      <c r="B6" s="395" t="s">
        <v>3602</v>
      </c>
      <c r="C6" s="169"/>
      <c r="D6" s="332" t="s">
        <v>1407</v>
      </c>
      <c r="E6" s="163" t="s">
        <v>142</v>
      </c>
      <c r="F6" s="163" t="s">
        <v>225</v>
      </c>
      <c r="G6" s="427" t="s">
        <v>3442</v>
      </c>
      <c r="H6" s="472" t="s">
        <v>3603</v>
      </c>
    </row>
    <row r="7" spans="1:8" ht="17.25" customHeight="1" x14ac:dyDescent="0.2">
      <c r="A7" s="345"/>
      <c r="B7" s="152" t="s">
        <v>380</v>
      </c>
      <c r="C7" s="152" t="s">
        <v>381</v>
      </c>
      <c r="D7" s="332" t="s">
        <v>1412</v>
      </c>
      <c r="E7" s="332" t="s">
        <v>157</v>
      </c>
      <c r="F7" s="332" t="s">
        <v>3604</v>
      </c>
      <c r="G7" s="384"/>
      <c r="H7" s="384"/>
    </row>
    <row r="8" spans="1:8" ht="17.25" hidden="1" customHeight="1" x14ac:dyDescent="0.2">
      <c r="B8" s="173" t="s">
        <v>3605</v>
      </c>
      <c r="C8" s="173" t="s">
        <v>3606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62">
        <v>44478</v>
      </c>
      <c r="H8" s="445"/>
    </row>
    <row r="9" spans="1:8" ht="17.25" hidden="1" customHeight="1" x14ac:dyDescent="0.2">
      <c r="B9" s="173" t="s">
        <v>3607</v>
      </c>
      <c r="C9" s="173" t="s">
        <v>3608</v>
      </c>
      <c r="D9" s="320">
        <v>44488</v>
      </c>
      <c r="E9" s="320">
        <f t="shared" si="0"/>
        <v>44492</v>
      </c>
      <c r="F9" s="320">
        <f t="shared" si="1"/>
        <v>44495</v>
      </c>
      <c r="G9" s="462">
        <v>44485</v>
      </c>
      <c r="H9" s="445"/>
    </row>
    <row r="10" spans="1:8" ht="17.25" hidden="1" customHeight="1" x14ac:dyDescent="0.2">
      <c r="B10" s="173" t="s">
        <v>3015</v>
      </c>
      <c r="C10" s="173" t="s">
        <v>3609</v>
      </c>
      <c r="D10" s="320">
        <v>44491</v>
      </c>
      <c r="E10" s="320">
        <f t="shared" si="0"/>
        <v>44495</v>
      </c>
      <c r="F10" s="320">
        <f t="shared" si="1"/>
        <v>44498</v>
      </c>
      <c r="G10" s="462">
        <v>44492</v>
      </c>
      <c r="H10" s="445"/>
    </row>
    <row r="11" spans="1:8" ht="17.25" hidden="1" customHeight="1" x14ac:dyDescent="0.2">
      <c r="B11" s="173" t="s">
        <v>3610</v>
      </c>
      <c r="C11" s="173" t="s">
        <v>3611</v>
      </c>
      <c r="D11" s="320">
        <v>44498</v>
      </c>
      <c r="E11" s="320">
        <f t="shared" si="0"/>
        <v>44502</v>
      </c>
      <c r="F11" s="320">
        <f t="shared" si="1"/>
        <v>44505</v>
      </c>
      <c r="G11" s="462">
        <v>44499</v>
      </c>
      <c r="H11" s="445"/>
    </row>
    <row r="12" spans="1:8" ht="17.25" hidden="1" customHeight="1" x14ac:dyDescent="0.2">
      <c r="B12" s="173" t="s">
        <v>3612</v>
      </c>
      <c r="C12" s="173" t="s">
        <v>3613</v>
      </c>
      <c r="D12" s="320">
        <v>44505</v>
      </c>
      <c r="E12" s="320">
        <f t="shared" si="0"/>
        <v>44509</v>
      </c>
      <c r="F12" s="320">
        <f t="shared" si="1"/>
        <v>44512</v>
      </c>
      <c r="G12" s="462">
        <v>44506</v>
      </c>
      <c r="H12" s="445"/>
    </row>
    <row r="13" spans="1:8" ht="17.25" hidden="1" customHeight="1" x14ac:dyDescent="0.2">
      <c r="B13" s="173" t="s">
        <v>3612</v>
      </c>
      <c r="C13" s="173" t="s">
        <v>3614</v>
      </c>
      <c r="D13" s="320">
        <v>44512</v>
      </c>
      <c r="E13" s="320">
        <f t="shared" si="0"/>
        <v>44516</v>
      </c>
      <c r="F13" s="320">
        <f t="shared" si="1"/>
        <v>44519</v>
      </c>
      <c r="G13" s="462">
        <v>44513</v>
      </c>
      <c r="H13" s="445"/>
    </row>
    <row r="14" spans="1:8" ht="17.25" hidden="1" customHeight="1" x14ac:dyDescent="0.2">
      <c r="B14" s="173" t="s">
        <v>509</v>
      </c>
      <c r="C14" s="173" t="s">
        <v>3615</v>
      </c>
      <c r="D14" s="320">
        <v>44519</v>
      </c>
      <c r="E14" s="320">
        <f t="shared" si="0"/>
        <v>44523</v>
      </c>
      <c r="F14" s="320">
        <f t="shared" si="1"/>
        <v>44526</v>
      </c>
      <c r="G14" s="462">
        <v>44520</v>
      </c>
      <c r="H14" s="445"/>
    </row>
    <row r="15" spans="1:8" ht="17.25" hidden="1" customHeight="1" x14ac:dyDescent="0.2">
      <c r="B15" s="173" t="s">
        <v>3616</v>
      </c>
      <c r="C15" s="173" t="s">
        <v>3617</v>
      </c>
      <c r="D15" s="320">
        <v>44526</v>
      </c>
      <c r="E15" s="320">
        <f t="shared" si="0"/>
        <v>44530</v>
      </c>
      <c r="F15" s="320">
        <f t="shared" si="1"/>
        <v>44533</v>
      </c>
      <c r="G15" s="462">
        <v>44527</v>
      </c>
      <c r="H15" s="445"/>
    </row>
    <row r="16" spans="1:8" ht="17.25" hidden="1" customHeight="1" x14ac:dyDescent="0.2">
      <c r="B16" s="173" t="s">
        <v>3618</v>
      </c>
      <c r="C16" s="173" t="s">
        <v>3619</v>
      </c>
      <c r="D16" s="320">
        <v>44537</v>
      </c>
      <c r="E16" s="320">
        <f t="shared" si="0"/>
        <v>44541</v>
      </c>
      <c r="F16" s="320">
        <f t="shared" si="1"/>
        <v>44544</v>
      </c>
      <c r="G16" s="462">
        <v>44534</v>
      </c>
      <c r="H16" s="445"/>
    </row>
    <row r="17" spans="1:8" ht="17.25" hidden="1" customHeight="1" x14ac:dyDescent="0.2">
      <c r="B17" s="173" t="s">
        <v>3620</v>
      </c>
      <c r="C17" s="173" t="s">
        <v>3621</v>
      </c>
      <c r="D17" s="320">
        <v>44545</v>
      </c>
      <c r="E17" s="320">
        <f t="shared" si="0"/>
        <v>44549</v>
      </c>
      <c r="F17" s="320">
        <f t="shared" si="1"/>
        <v>44552</v>
      </c>
      <c r="G17" s="462">
        <f>G16+7</f>
        <v>44541</v>
      </c>
      <c r="H17" s="445"/>
    </row>
    <row r="18" spans="1:8" ht="17.25" hidden="1" customHeight="1" x14ac:dyDescent="0.2">
      <c r="B18" s="173" t="s">
        <v>3622</v>
      </c>
      <c r="C18" s="173" t="s">
        <v>3623</v>
      </c>
      <c r="D18" s="320">
        <v>44555</v>
      </c>
      <c r="E18" s="320">
        <f t="shared" si="0"/>
        <v>44559</v>
      </c>
      <c r="F18" s="320">
        <f t="shared" si="1"/>
        <v>44562</v>
      </c>
      <c r="G18" s="462">
        <f t="shared" ref="G18:G19" si="2">G17+7</f>
        <v>44548</v>
      </c>
      <c r="H18" s="445"/>
    </row>
    <row r="19" spans="1:8" ht="17.25" hidden="1" customHeight="1" x14ac:dyDescent="0.2">
      <c r="B19" s="173" t="s">
        <v>3624</v>
      </c>
      <c r="C19" s="173" t="s">
        <v>3625</v>
      </c>
      <c r="D19" s="320">
        <v>44558</v>
      </c>
      <c r="E19" s="320">
        <f t="shared" si="0"/>
        <v>44562</v>
      </c>
      <c r="F19" s="320">
        <f t="shared" si="1"/>
        <v>44565</v>
      </c>
      <c r="G19" s="462">
        <f t="shared" si="2"/>
        <v>44555</v>
      </c>
      <c r="H19" s="445"/>
    </row>
    <row r="20" spans="1:8" ht="17.25" hidden="1" customHeight="1" x14ac:dyDescent="0.2">
      <c r="B20" s="173" t="s">
        <v>3626</v>
      </c>
      <c r="C20" s="173" t="s">
        <v>3627</v>
      </c>
      <c r="D20" s="320">
        <v>44569</v>
      </c>
      <c r="E20" s="320">
        <f t="shared" si="0"/>
        <v>44573</v>
      </c>
      <c r="F20" s="320">
        <f t="shared" si="1"/>
        <v>44576</v>
      </c>
      <c r="G20" s="462">
        <f t="shared" ref="G20:G63" si="3">G19+7</f>
        <v>44562</v>
      </c>
      <c r="H20" s="445"/>
    </row>
    <row r="21" spans="1:8" ht="17.25" hidden="1" customHeight="1" x14ac:dyDescent="0.2">
      <c r="B21" s="173" t="s">
        <v>3628</v>
      </c>
      <c r="C21" s="173" t="s">
        <v>3629</v>
      </c>
      <c r="D21" s="320">
        <v>44570</v>
      </c>
      <c r="E21" s="320">
        <f t="shared" si="0"/>
        <v>44574</v>
      </c>
      <c r="F21" s="320">
        <f t="shared" si="1"/>
        <v>44577</v>
      </c>
      <c r="G21" s="462">
        <f t="shared" si="3"/>
        <v>44569</v>
      </c>
      <c r="H21" s="445"/>
    </row>
    <row r="22" spans="1:8" ht="17.25" hidden="1" customHeight="1" x14ac:dyDescent="0.2">
      <c r="B22" s="173" t="s">
        <v>3630</v>
      </c>
      <c r="C22" s="173" t="s">
        <v>3631</v>
      </c>
      <c r="D22" s="320">
        <v>44579</v>
      </c>
      <c r="E22" s="320">
        <f t="shared" si="0"/>
        <v>44583</v>
      </c>
      <c r="F22" s="320">
        <f t="shared" si="1"/>
        <v>44586</v>
      </c>
      <c r="G22" s="462">
        <f t="shared" si="3"/>
        <v>44576</v>
      </c>
      <c r="H22" s="445"/>
    </row>
    <row r="23" spans="1:8" ht="17.25" hidden="1" customHeight="1" x14ac:dyDescent="0.2">
      <c r="B23" s="173" t="s">
        <v>3632</v>
      </c>
      <c r="C23" s="173" t="s">
        <v>3633</v>
      </c>
      <c r="D23" s="320">
        <v>44588</v>
      </c>
      <c r="E23" s="320">
        <f t="shared" si="0"/>
        <v>44592</v>
      </c>
      <c r="F23" s="320">
        <f t="shared" si="1"/>
        <v>44595</v>
      </c>
      <c r="G23" s="462">
        <f t="shared" si="3"/>
        <v>44583</v>
      </c>
      <c r="H23" s="445"/>
    </row>
    <row r="24" spans="1:8" ht="17.25" hidden="1" customHeight="1" x14ac:dyDescent="0.2">
      <c r="B24" s="173" t="s">
        <v>3634</v>
      </c>
      <c r="C24" s="173" t="s">
        <v>3635</v>
      </c>
      <c r="D24" s="320">
        <v>44598</v>
      </c>
      <c r="E24" s="470">
        <f t="shared" si="0"/>
        <v>44602</v>
      </c>
      <c r="F24" s="470">
        <f t="shared" si="1"/>
        <v>44605</v>
      </c>
      <c r="G24" s="462">
        <f t="shared" si="3"/>
        <v>44590</v>
      </c>
      <c r="H24" s="445"/>
    </row>
    <row r="25" spans="1:8" ht="17.25" hidden="1" customHeight="1" x14ac:dyDescent="0.2">
      <c r="A25" s="544" t="s">
        <v>3636</v>
      </c>
      <c r="B25" s="173" t="s">
        <v>3637</v>
      </c>
      <c r="C25" s="173" t="s">
        <v>3638</v>
      </c>
      <c r="D25" s="320">
        <v>44596</v>
      </c>
      <c r="E25" s="470">
        <f t="shared" si="0"/>
        <v>44600</v>
      </c>
      <c r="F25" s="470">
        <f t="shared" si="1"/>
        <v>44603</v>
      </c>
      <c r="G25" s="462">
        <f t="shared" si="3"/>
        <v>44597</v>
      </c>
      <c r="H25" s="445"/>
    </row>
    <row r="26" spans="1:8" ht="17.25" hidden="1" customHeight="1" x14ac:dyDescent="0.2">
      <c r="A26" s="190" t="s">
        <v>3639</v>
      </c>
      <c r="B26" s="173" t="s">
        <v>3640</v>
      </c>
      <c r="C26" s="173" t="s">
        <v>3641</v>
      </c>
      <c r="D26" s="320">
        <v>44609</v>
      </c>
      <c r="E26" s="320">
        <f t="shared" si="0"/>
        <v>44613</v>
      </c>
      <c r="F26" s="320">
        <f t="shared" si="1"/>
        <v>44616</v>
      </c>
      <c r="G26" s="462">
        <f t="shared" si="3"/>
        <v>44604</v>
      </c>
      <c r="H26" s="445"/>
    </row>
    <row r="27" spans="1:8" ht="17.25" hidden="1" customHeight="1" x14ac:dyDescent="0.2">
      <c r="A27" s="344" t="s">
        <v>3642</v>
      </c>
      <c r="B27" s="173" t="s">
        <v>3643</v>
      </c>
      <c r="C27" s="173" t="s">
        <v>3644</v>
      </c>
      <c r="D27" s="320">
        <v>44610</v>
      </c>
      <c r="E27" s="320">
        <f t="shared" si="0"/>
        <v>44614</v>
      </c>
      <c r="F27" s="320">
        <f t="shared" si="1"/>
        <v>44617</v>
      </c>
      <c r="G27" s="462">
        <f t="shared" si="3"/>
        <v>44611</v>
      </c>
      <c r="H27" s="445"/>
    </row>
    <row r="28" spans="1:8" ht="17.25" hidden="1" customHeight="1" x14ac:dyDescent="0.2">
      <c r="B28" s="173" t="s">
        <v>3645</v>
      </c>
      <c r="C28" s="173" t="s">
        <v>3646</v>
      </c>
      <c r="D28" s="320">
        <v>44619</v>
      </c>
      <c r="E28" s="320">
        <f t="shared" si="0"/>
        <v>44623</v>
      </c>
      <c r="F28" s="320">
        <f t="shared" si="1"/>
        <v>44626</v>
      </c>
      <c r="G28" s="462">
        <f t="shared" si="3"/>
        <v>44618</v>
      </c>
      <c r="H28" s="445"/>
    </row>
    <row r="29" spans="1:8" ht="17.25" hidden="1" customHeight="1" x14ac:dyDescent="0.2">
      <c r="A29" s="344" t="s">
        <v>3647</v>
      </c>
      <c r="B29" s="173" t="s">
        <v>3648</v>
      </c>
      <c r="C29" s="173" t="s">
        <v>3649</v>
      </c>
      <c r="D29" s="320">
        <v>44625</v>
      </c>
      <c r="E29" s="320">
        <f t="shared" si="0"/>
        <v>44629</v>
      </c>
      <c r="F29" s="320">
        <f t="shared" si="1"/>
        <v>44632</v>
      </c>
      <c r="G29" s="462">
        <f t="shared" si="3"/>
        <v>44625</v>
      </c>
      <c r="H29" s="445"/>
    </row>
    <row r="30" spans="1:8" ht="17.25" hidden="1" customHeight="1" x14ac:dyDescent="0.2">
      <c r="B30" s="173" t="s">
        <v>3610</v>
      </c>
      <c r="C30" s="173" t="s">
        <v>3650</v>
      </c>
      <c r="D30" s="320">
        <v>44631</v>
      </c>
      <c r="E30" s="320">
        <f t="shared" si="0"/>
        <v>44635</v>
      </c>
      <c r="F30" s="320">
        <f t="shared" si="1"/>
        <v>44638</v>
      </c>
      <c r="G30" s="462">
        <f t="shared" si="3"/>
        <v>44632</v>
      </c>
      <c r="H30" s="445"/>
    </row>
    <row r="31" spans="1:8" ht="17.25" hidden="1" customHeight="1" x14ac:dyDescent="0.2">
      <c r="B31" s="173" t="s">
        <v>3612</v>
      </c>
      <c r="C31" s="173" t="s">
        <v>3651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62">
        <f t="shared" si="3"/>
        <v>44639</v>
      </c>
      <c r="H31" s="445"/>
    </row>
    <row r="32" spans="1:8" ht="17.25" hidden="1" customHeight="1" x14ac:dyDescent="0.2">
      <c r="B32" s="173" t="s">
        <v>3652</v>
      </c>
      <c r="C32" s="173" t="s">
        <v>3653</v>
      </c>
      <c r="D32" s="320">
        <v>44649</v>
      </c>
      <c r="E32" s="320">
        <f t="shared" si="0"/>
        <v>44653</v>
      </c>
      <c r="F32" s="320">
        <f t="shared" si="1"/>
        <v>44656</v>
      </c>
      <c r="G32" s="462">
        <f t="shared" si="3"/>
        <v>44646</v>
      </c>
      <c r="H32" s="445"/>
    </row>
    <row r="33" spans="1:8" ht="17.25" hidden="1" customHeight="1" x14ac:dyDescent="0.2">
      <c r="B33" s="569" t="s">
        <v>388</v>
      </c>
      <c r="C33" s="173" t="s">
        <v>3654</v>
      </c>
      <c r="D33" s="492">
        <f t="shared" si="4"/>
        <v>44656</v>
      </c>
      <c r="E33" s="492">
        <f t="shared" si="0"/>
        <v>44660</v>
      </c>
      <c r="F33" s="492">
        <f t="shared" si="1"/>
        <v>44663</v>
      </c>
      <c r="G33" s="568">
        <f t="shared" si="3"/>
        <v>44653</v>
      </c>
      <c r="H33" s="445"/>
    </row>
    <row r="34" spans="1:8" ht="17.25" hidden="1" customHeight="1" x14ac:dyDescent="0.2">
      <c r="B34" s="173" t="s">
        <v>3655</v>
      </c>
      <c r="C34" s="173" t="s">
        <v>3656</v>
      </c>
      <c r="D34" s="320">
        <v>44661</v>
      </c>
      <c r="E34" s="320">
        <f t="shared" si="0"/>
        <v>44665</v>
      </c>
      <c r="F34" s="320">
        <f t="shared" si="1"/>
        <v>44668</v>
      </c>
      <c r="G34" s="462">
        <f t="shared" si="3"/>
        <v>44660</v>
      </c>
      <c r="H34" s="445"/>
    </row>
    <row r="35" spans="1:8" ht="17.25" hidden="1" customHeight="1" x14ac:dyDescent="0.2">
      <c r="B35" s="173" t="s">
        <v>3657</v>
      </c>
      <c r="C35" s="173" t="s">
        <v>3658</v>
      </c>
      <c r="D35" s="320">
        <v>44670</v>
      </c>
      <c r="E35" s="320">
        <f t="shared" si="0"/>
        <v>44674</v>
      </c>
      <c r="F35" s="320">
        <f t="shared" si="1"/>
        <v>44677</v>
      </c>
      <c r="G35" s="462">
        <f t="shared" si="3"/>
        <v>44667</v>
      </c>
      <c r="H35" s="445"/>
    </row>
    <row r="36" spans="1:8" ht="17.25" hidden="1" customHeight="1" x14ac:dyDescent="0.2">
      <c r="B36" s="173" t="s">
        <v>3659</v>
      </c>
      <c r="C36" s="173" t="s">
        <v>3660</v>
      </c>
      <c r="D36" s="320">
        <v>44673</v>
      </c>
      <c r="E36" s="320">
        <f t="shared" si="0"/>
        <v>44677</v>
      </c>
      <c r="F36" s="320">
        <f t="shared" si="1"/>
        <v>44680</v>
      </c>
      <c r="G36" s="462">
        <f t="shared" si="3"/>
        <v>44674</v>
      </c>
      <c r="H36" s="445"/>
    </row>
    <row r="37" spans="1:8" ht="17.25" hidden="1" customHeight="1" x14ac:dyDescent="0.2">
      <c r="B37" s="173" t="s">
        <v>3661</v>
      </c>
      <c r="C37" s="173" t="s">
        <v>3662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62">
        <f t="shared" si="3"/>
        <v>44681</v>
      </c>
      <c r="H37" s="445"/>
    </row>
    <row r="38" spans="1:8" ht="17.25" hidden="1" customHeight="1" x14ac:dyDescent="0.2">
      <c r="B38" s="173" t="s">
        <v>3663</v>
      </c>
      <c r="C38" s="173" t="s">
        <v>3664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62">
        <f t="shared" si="3"/>
        <v>44688</v>
      </c>
      <c r="H38" s="445"/>
    </row>
    <row r="39" spans="1:8" ht="17.25" hidden="1" customHeight="1" x14ac:dyDescent="0.2">
      <c r="B39" s="446" t="s">
        <v>388</v>
      </c>
      <c r="C39" s="173" t="s">
        <v>3665</v>
      </c>
      <c r="D39" s="492">
        <f t="shared" si="4"/>
        <v>44694</v>
      </c>
      <c r="E39" s="492">
        <f t="shared" si="0"/>
        <v>44698</v>
      </c>
      <c r="F39" s="492">
        <f t="shared" si="1"/>
        <v>44701</v>
      </c>
      <c r="G39" s="568">
        <f t="shared" si="3"/>
        <v>44695</v>
      </c>
      <c r="H39" s="445"/>
    </row>
    <row r="40" spans="1:8" ht="17.25" hidden="1" customHeight="1" x14ac:dyDescent="0.2">
      <c r="B40" s="173" t="s">
        <v>3620</v>
      </c>
      <c r="C40" s="173" t="s">
        <v>3666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62">
        <f t="shared" si="3"/>
        <v>44702</v>
      </c>
      <c r="H40" s="445"/>
    </row>
    <row r="41" spans="1:8" ht="17.25" hidden="1" customHeight="1" x14ac:dyDescent="0.2">
      <c r="B41" s="173" t="s">
        <v>3630</v>
      </c>
      <c r="C41" s="173" t="s">
        <v>3667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62">
        <f t="shared" si="3"/>
        <v>44709</v>
      </c>
      <c r="H41" s="445"/>
    </row>
    <row r="42" spans="1:8" ht="17.25" hidden="1" customHeight="1" x14ac:dyDescent="0.2">
      <c r="A42" s="388" t="s">
        <v>3668</v>
      </c>
      <c r="B42" s="173" t="s">
        <v>3669</v>
      </c>
      <c r="C42" s="173" t="s">
        <v>3670</v>
      </c>
      <c r="D42" s="320">
        <v>44718</v>
      </c>
      <c r="E42" s="320">
        <f t="shared" si="5"/>
        <v>44722</v>
      </c>
      <c r="F42" s="320">
        <f t="shared" si="6"/>
        <v>44725</v>
      </c>
      <c r="G42" s="462">
        <f t="shared" si="3"/>
        <v>44716</v>
      </c>
      <c r="H42" s="445"/>
    </row>
    <row r="43" spans="1:8" ht="17.25" hidden="1" customHeight="1" x14ac:dyDescent="0.2">
      <c r="A43" s="388" t="s">
        <v>3671</v>
      </c>
      <c r="B43" s="173" t="s">
        <v>3672</v>
      </c>
      <c r="C43" s="173" t="s">
        <v>3673</v>
      </c>
      <c r="D43" s="559">
        <f t="shared" si="4"/>
        <v>44725</v>
      </c>
      <c r="E43" s="559">
        <f t="shared" si="5"/>
        <v>44729</v>
      </c>
      <c r="F43" s="559">
        <f t="shared" si="6"/>
        <v>44732</v>
      </c>
      <c r="G43" s="584">
        <f t="shared" si="3"/>
        <v>44723</v>
      </c>
      <c r="H43" s="445"/>
    </row>
    <row r="44" spans="1:8" ht="17.25" hidden="1" customHeight="1" x14ac:dyDescent="0.2">
      <c r="B44" s="173" t="s">
        <v>3674</v>
      </c>
      <c r="C44" s="173" t="s">
        <v>3675</v>
      </c>
      <c r="D44" s="320">
        <v>44732</v>
      </c>
      <c r="E44" s="320">
        <f t="shared" si="5"/>
        <v>44736</v>
      </c>
      <c r="F44" s="320">
        <f t="shared" si="6"/>
        <v>44739</v>
      </c>
      <c r="G44" s="462">
        <f t="shared" si="3"/>
        <v>44730</v>
      </c>
      <c r="H44" s="445"/>
    </row>
    <row r="45" spans="1:8" ht="17.25" hidden="1" customHeight="1" x14ac:dyDescent="0.2">
      <c r="A45" s="388" t="s">
        <v>3676</v>
      </c>
      <c r="B45" s="173" t="s">
        <v>3677</v>
      </c>
      <c r="C45" s="173" t="s">
        <v>3678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62">
        <f t="shared" si="3"/>
        <v>44737</v>
      </c>
      <c r="H45" s="445"/>
    </row>
    <row r="46" spans="1:8" ht="17.25" hidden="1" customHeight="1" x14ac:dyDescent="0.2">
      <c r="A46" s="388" t="s">
        <v>3679</v>
      </c>
      <c r="B46" s="173" t="s">
        <v>3003</v>
      </c>
      <c r="C46" s="173" t="s">
        <v>3680</v>
      </c>
      <c r="D46" s="320">
        <v>44743</v>
      </c>
      <c r="E46" s="320">
        <f t="shared" si="5"/>
        <v>44747</v>
      </c>
      <c r="F46" s="320">
        <f t="shared" si="6"/>
        <v>44750</v>
      </c>
      <c r="G46" s="462">
        <f t="shared" si="3"/>
        <v>44744</v>
      </c>
      <c r="H46" s="445"/>
    </row>
    <row r="47" spans="1:8" ht="17.25" hidden="1" customHeight="1" x14ac:dyDescent="0.2">
      <c r="A47" s="388"/>
      <c r="B47" s="173" t="s">
        <v>3681</v>
      </c>
      <c r="C47" s="173" t="s">
        <v>3682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62">
        <f t="shared" si="3"/>
        <v>44751</v>
      </c>
      <c r="H47" s="445"/>
    </row>
    <row r="48" spans="1:8" ht="17.25" hidden="1" customHeight="1" x14ac:dyDescent="0.2">
      <c r="A48" s="388"/>
      <c r="B48" s="173" t="s">
        <v>3657</v>
      </c>
      <c r="C48" s="173" t="s">
        <v>3683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62">
        <f t="shared" si="3"/>
        <v>44758</v>
      </c>
      <c r="H48" s="445"/>
    </row>
    <row r="49" spans="1:8" ht="17.25" hidden="1" customHeight="1" x14ac:dyDescent="0.2">
      <c r="A49" s="388"/>
      <c r="B49" s="173" t="s">
        <v>3684</v>
      </c>
      <c r="C49" s="173" t="s">
        <v>3685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62">
        <f t="shared" si="3"/>
        <v>44765</v>
      </c>
      <c r="H49" s="445"/>
    </row>
    <row r="50" spans="1:8" ht="17.25" hidden="1" customHeight="1" x14ac:dyDescent="0.2">
      <c r="A50" s="388"/>
      <c r="B50" s="173" t="s">
        <v>3686</v>
      </c>
      <c r="C50" s="173" t="s">
        <v>3687</v>
      </c>
      <c r="D50" s="442">
        <f t="shared" si="4"/>
        <v>44771</v>
      </c>
      <c r="E50" s="442">
        <f t="shared" si="5"/>
        <v>44775</v>
      </c>
      <c r="F50" s="442">
        <f t="shared" si="6"/>
        <v>44778</v>
      </c>
      <c r="G50" s="462">
        <f t="shared" si="3"/>
        <v>44772</v>
      </c>
      <c r="H50" s="445"/>
    </row>
    <row r="51" spans="1:8" ht="17.25" hidden="1" customHeight="1" x14ac:dyDescent="0.2">
      <c r="A51" s="388"/>
      <c r="B51" s="173" t="s">
        <v>3612</v>
      </c>
      <c r="C51" s="173" t="s">
        <v>3688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62">
        <f t="shared" si="3"/>
        <v>44779</v>
      </c>
      <c r="H51" s="445"/>
    </row>
    <row r="52" spans="1:8" ht="17.25" hidden="1" customHeight="1" x14ac:dyDescent="0.2">
      <c r="A52" s="388"/>
      <c r="B52" s="173" t="s">
        <v>3689</v>
      </c>
      <c r="C52" s="173" t="s">
        <v>3690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62">
        <f t="shared" si="3"/>
        <v>44786</v>
      </c>
      <c r="H52" s="445"/>
    </row>
    <row r="53" spans="1:8" ht="17.25" hidden="1" customHeight="1" x14ac:dyDescent="0.2">
      <c r="A53" s="388"/>
      <c r="B53" s="173" t="s">
        <v>3691</v>
      </c>
      <c r="C53" s="173" t="s">
        <v>3692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62">
        <f t="shared" si="3"/>
        <v>44793</v>
      </c>
      <c r="H53" s="445"/>
    </row>
    <row r="54" spans="1:8" ht="17.25" hidden="1" customHeight="1" x14ac:dyDescent="0.2">
      <c r="A54" s="388"/>
      <c r="B54" s="173" t="s">
        <v>3624</v>
      </c>
      <c r="C54" s="173" t="s">
        <v>3693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62">
        <f t="shared" si="3"/>
        <v>44800</v>
      </c>
      <c r="H54" s="445"/>
    </row>
    <row r="55" spans="1:8" ht="17.25" hidden="1" customHeight="1" x14ac:dyDescent="0.2">
      <c r="A55" s="388"/>
      <c r="B55" s="173" t="s">
        <v>3565</v>
      </c>
      <c r="C55" s="173" t="s">
        <v>3694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62">
        <f t="shared" si="3"/>
        <v>44807</v>
      </c>
      <c r="H55" s="445"/>
    </row>
    <row r="56" spans="1:8" ht="17.25" hidden="1" customHeight="1" x14ac:dyDescent="0.2">
      <c r="A56" s="388"/>
      <c r="B56" s="173" t="s">
        <v>3661</v>
      </c>
      <c r="C56" s="173" t="s">
        <v>3695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62">
        <f t="shared" si="3"/>
        <v>44814</v>
      </c>
      <c r="H56" s="445"/>
    </row>
    <row r="57" spans="1:8" ht="17.25" hidden="1" customHeight="1" x14ac:dyDescent="0.2">
      <c r="A57" s="388"/>
      <c r="B57" s="173" t="s">
        <v>3696</v>
      </c>
      <c r="C57" s="173" t="s">
        <v>3697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62">
        <f t="shared" si="3"/>
        <v>44821</v>
      </c>
      <c r="H57" s="445"/>
    </row>
    <row r="58" spans="1:8" ht="17.25" hidden="1" customHeight="1" x14ac:dyDescent="0.2">
      <c r="A58" s="388"/>
      <c r="B58" s="173" t="s">
        <v>3684</v>
      </c>
      <c r="C58" s="173" t="s">
        <v>3698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62">
        <f t="shared" si="3"/>
        <v>44828</v>
      </c>
      <c r="H58" s="445"/>
    </row>
    <row r="59" spans="1:8" ht="17.25" hidden="1" customHeight="1" x14ac:dyDescent="0.2">
      <c r="A59" s="388"/>
      <c r="B59" s="173" t="s">
        <v>3628</v>
      </c>
      <c r="C59" s="173" t="s">
        <v>3699</v>
      </c>
      <c r="D59" s="320">
        <v>44836</v>
      </c>
      <c r="E59" s="320">
        <f t="shared" si="5"/>
        <v>44840</v>
      </c>
      <c r="F59" s="320">
        <f t="shared" si="6"/>
        <v>44843</v>
      </c>
      <c r="G59" s="462">
        <f t="shared" si="3"/>
        <v>44835</v>
      </c>
      <c r="H59" s="445"/>
    </row>
    <row r="60" spans="1:8" ht="17.25" hidden="1" customHeight="1" x14ac:dyDescent="0.2">
      <c r="A60" s="388"/>
      <c r="B60" s="173" t="s">
        <v>3634</v>
      </c>
      <c r="C60" s="173" t="s">
        <v>3700</v>
      </c>
      <c r="D60" s="320">
        <v>44842</v>
      </c>
      <c r="E60" s="320">
        <f t="shared" si="5"/>
        <v>44846</v>
      </c>
      <c r="F60" s="320">
        <f t="shared" si="6"/>
        <v>44849</v>
      </c>
      <c r="G60" s="462">
        <f t="shared" si="3"/>
        <v>44842</v>
      </c>
      <c r="H60" s="445"/>
    </row>
    <row r="61" spans="1:8" ht="17.25" hidden="1" customHeight="1" x14ac:dyDescent="0.2">
      <c r="A61" s="388"/>
      <c r="B61" s="173" t="s">
        <v>3543</v>
      </c>
      <c r="C61" s="173" t="s">
        <v>3701</v>
      </c>
      <c r="D61" s="320">
        <v>44848</v>
      </c>
      <c r="E61" s="320">
        <f t="shared" si="5"/>
        <v>44852</v>
      </c>
      <c r="F61" s="320">
        <f t="shared" si="6"/>
        <v>44855</v>
      </c>
      <c r="G61" s="462">
        <f t="shared" si="3"/>
        <v>44849</v>
      </c>
      <c r="H61" s="445"/>
    </row>
    <row r="62" spans="1:8" ht="17.25" hidden="1" customHeight="1" x14ac:dyDescent="0.2">
      <c r="A62" s="388"/>
      <c r="B62" s="173" t="s">
        <v>3616</v>
      </c>
      <c r="C62" s="173" t="s">
        <v>3702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62">
        <f t="shared" si="3"/>
        <v>44856</v>
      </c>
      <c r="H62" s="445"/>
    </row>
    <row r="63" spans="1:8" ht="17.25" hidden="1" customHeight="1" x14ac:dyDescent="0.2">
      <c r="A63" s="388"/>
      <c r="B63" s="173" t="s">
        <v>3703</v>
      </c>
      <c r="C63" s="173" t="s">
        <v>3704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62">
        <f t="shared" si="3"/>
        <v>44863</v>
      </c>
      <c r="H63" s="445"/>
    </row>
    <row r="64" spans="1:8" ht="17.25" hidden="1" customHeight="1" x14ac:dyDescent="0.2">
      <c r="A64" s="388"/>
      <c r="B64" s="173" t="s">
        <v>3705</v>
      </c>
      <c r="C64" s="173" t="s">
        <v>3706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62">
        <f t="shared" ref="G64:G82" si="8">G63+7</f>
        <v>44870</v>
      </c>
      <c r="H64" s="445"/>
    </row>
    <row r="65" spans="1:8" ht="17.25" hidden="1" customHeight="1" x14ac:dyDescent="0.2">
      <c r="A65" s="388"/>
      <c r="B65" s="173" t="s">
        <v>3547</v>
      </c>
      <c r="C65" s="173" t="s">
        <v>3707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62">
        <f t="shared" si="8"/>
        <v>44877</v>
      </c>
      <c r="H65" s="445"/>
    </row>
    <row r="66" spans="1:8" ht="17.25" hidden="1" customHeight="1" x14ac:dyDescent="0.2">
      <c r="A66" s="388"/>
      <c r="B66" s="173" t="s">
        <v>3708</v>
      </c>
      <c r="C66" s="173" t="s">
        <v>3709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62">
        <f t="shared" si="8"/>
        <v>44884</v>
      </c>
      <c r="H66" s="445"/>
    </row>
    <row r="67" spans="1:8" ht="17.25" hidden="1" customHeight="1" x14ac:dyDescent="0.2">
      <c r="A67" s="388"/>
      <c r="B67" s="173" t="s">
        <v>3710</v>
      </c>
      <c r="C67" s="173" t="s">
        <v>3711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62">
        <f t="shared" si="8"/>
        <v>44891</v>
      </c>
      <c r="H67" s="445"/>
    </row>
    <row r="68" spans="1:8" ht="17.25" hidden="1" customHeight="1" x14ac:dyDescent="0.2">
      <c r="A68" s="388"/>
      <c r="B68" s="173" t="s">
        <v>3681</v>
      </c>
      <c r="C68" s="173" t="s">
        <v>3712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62">
        <f t="shared" si="8"/>
        <v>44898</v>
      </c>
      <c r="H68" s="445"/>
    </row>
    <row r="69" spans="1:8" ht="17.25" hidden="1" customHeight="1" x14ac:dyDescent="0.2">
      <c r="A69" s="388"/>
      <c r="B69" s="173" t="s">
        <v>3612</v>
      </c>
      <c r="C69" s="173" t="s">
        <v>3713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62">
        <f t="shared" si="8"/>
        <v>44905</v>
      </c>
      <c r="H69" s="445"/>
    </row>
    <row r="70" spans="1:8" ht="17.25" hidden="1" customHeight="1" x14ac:dyDescent="0.2">
      <c r="A70" s="388" t="s">
        <v>3714</v>
      </c>
      <c r="B70" s="173" t="s">
        <v>3715</v>
      </c>
      <c r="C70" s="173" t="s">
        <v>3716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62">
        <f t="shared" si="8"/>
        <v>44912</v>
      </c>
      <c r="H70" s="445"/>
    </row>
    <row r="71" spans="1:8" ht="17.25" hidden="1" customHeight="1" x14ac:dyDescent="0.2">
      <c r="A71" s="388"/>
      <c r="B71" s="173" t="s">
        <v>3049</v>
      </c>
      <c r="C71" s="173" t="s">
        <v>3717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62">
        <f t="shared" si="8"/>
        <v>44919</v>
      </c>
      <c r="H71" s="445"/>
    </row>
    <row r="72" spans="1:8" ht="17.25" hidden="1" customHeight="1" x14ac:dyDescent="0.2">
      <c r="A72" s="388"/>
      <c r="B72" s="173" t="s">
        <v>3718</v>
      </c>
      <c r="C72" s="173" t="s">
        <v>3719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62">
        <f t="shared" si="8"/>
        <v>44926</v>
      </c>
      <c r="H72" s="445"/>
    </row>
    <row r="73" spans="1:8" ht="17.25" hidden="1" customHeight="1" x14ac:dyDescent="0.2">
      <c r="A73" s="388"/>
      <c r="B73" s="173" t="s">
        <v>2960</v>
      </c>
      <c r="C73" s="173" t="s">
        <v>3720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62">
        <f t="shared" si="8"/>
        <v>44933</v>
      </c>
      <c r="H73" s="445"/>
    </row>
    <row r="74" spans="1:8" ht="17.25" hidden="1" customHeight="1" x14ac:dyDescent="0.2">
      <c r="A74" s="388"/>
      <c r="B74" s="173" t="s">
        <v>3705</v>
      </c>
      <c r="C74" s="173" t="s">
        <v>3721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62">
        <f t="shared" si="8"/>
        <v>44940</v>
      </c>
      <c r="H74" s="445"/>
    </row>
    <row r="75" spans="1:8" ht="17.25" hidden="1" customHeight="1" x14ac:dyDescent="0.2">
      <c r="A75" s="388"/>
      <c r="B75" s="173" t="s">
        <v>3637</v>
      </c>
      <c r="C75" s="173" t="s">
        <v>3722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62">
        <f t="shared" si="8"/>
        <v>44947</v>
      </c>
      <c r="H75" s="445"/>
    </row>
    <row r="76" spans="1:8" ht="17.25" hidden="1" customHeight="1" x14ac:dyDescent="0.2">
      <c r="A76" s="388"/>
      <c r="B76" s="173" t="s">
        <v>3723</v>
      </c>
      <c r="C76" s="173" t="s">
        <v>3724</v>
      </c>
      <c r="D76" s="320">
        <v>44954</v>
      </c>
      <c r="E76" s="320">
        <f t="shared" si="9"/>
        <v>44958</v>
      </c>
      <c r="F76" s="320">
        <f t="shared" si="10"/>
        <v>44961</v>
      </c>
      <c r="G76" s="462">
        <f t="shared" si="8"/>
        <v>44954</v>
      </c>
      <c r="H76" s="445"/>
    </row>
    <row r="77" spans="1:8" ht="17.25" hidden="1" customHeight="1" x14ac:dyDescent="0.2">
      <c r="A77" s="388"/>
      <c r="B77" s="173" t="s">
        <v>3630</v>
      </c>
      <c r="C77" s="173" t="s">
        <v>3725</v>
      </c>
      <c r="D77" s="320">
        <v>44960</v>
      </c>
      <c r="E77" s="320">
        <f t="shared" si="9"/>
        <v>44964</v>
      </c>
      <c r="F77" s="320">
        <f t="shared" si="10"/>
        <v>44967</v>
      </c>
      <c r="G77" s="462">
        <f t="shared" si="8"/>
        <v>44961</v>
      </c>
      <c r="H77" s="445"/>
    </row>
    <row r="78" spans="1:8" ht="17.25" hidden="1" customHeight="1" x14ac:dyDescent="0.2">
      <c r="A78" s="388"/>
      <c r="B78" s="173" t="s">
        <v>3726</v>
      </c>
      <c r="C78" s="173" t="s">
        <v>3727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62">
        <f t="shared" si="8"/>
        <v>44968</v>
      </c>
      <c r="H78" s="445"/>
    </row>
    <row r="79" spans="1:8" ht="17.25" hidden="1" customHeight="1" x14ac:dyDescent="0.2">
      <c r="A79" s="388"/>
      <c r="B79" s="173" t="s">
        <v>3634</v>
      </c>
      <c r="C79" s="173" t="s">
        <v>3728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62">
        <f t="shared" si="8"/>
        <v>44975</v>
      </c>
      <c r="H79" s="445"/>
    </row>
    <row r="80" spans="1:8" ht="17.25" hidden="1" customHeight="1" x14ac:dyDescent="0.25">
      <c r="A80" s="388" t="s">
        <v>3729</v>
      </c>
      <c r="B80" s="719" t="s">
        <v>3624</v>
      </c>
      <c r="C80" s="173" t="s">
        <v>3730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62">
        <f t="shared" si="8"/>
        <v>44982</v>
      </c>
      <c r="H80" s="445"/>
    </row>
    <row r="81" spans="1:8" ht="17.25" hidden="1" customHeight="1" x14ac:dyDescent="0.2">
      <c r="A81" s="388"/>
      <c r="B81" s="173" t="s">
        <v>3620</v>
      </c>
      <c r="C81" s="173" t="s">
        <v>3731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62">
        <f t="shared" si="8"/>
        <v>44989</v>
      </c>
      <c r="H81" s="445"/>
    </row>
    <row r="82" spans="1:8" ht="17.25" hidden="1" customHeight="1" x14ac:dyDescent="0.2">
      <c r="A82" s="388"/>
      <c r="B82" s="173" t="s">
        <v>3732</v>
      </c>
      <c r="C82" s="173" t="s">
        <v>3733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62">
        <f t="shared" si="8"/>
        <v>44996</v>
      </c>
      <c r="H82" s="445"/>
    </row>
    <row r="83" spans="1:8" ht="17.25" hidden="1" customHeight="1" x14ac:dyDescent="0.2">
      <c r="A83" s="388"/>
      <c r="B83" s="173" t="s">
        <v>3003</v>
      </c>
      <c r="C83" s="173" t="s">
        <v>3734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62">
        <f t="shared" ref="G83:G106" si="12">G82+7</f>
        <v>45003</v>
      </c>
      <c r="H83" s="445"/>
    </row>
    <row r="84" spans="1:8" ht="17.25" hidden="1" customHeight="1" x14ac:dyDescent="0.2">
      <c r="A84" s="388"/>
      <c r="B84" s="173" t="s">
        <v>3003</v>
      </c>
      <c r="C84" s="173" t="s">
        <v>3734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62">
        <f t="shared" si="12"/>
        <v>45010</v>
      </c>
      <c r="H84" s="445"/>
    </row>
    <row r="85" spans="1:8" ht="17.25" hidden="1" customHeight="1" x14ac:dyDescent="0.2">
      <c r="A85" s="388"/>
      <c r="B85" s="173" t="s">
        <v>3003</v>
      </c>
      <c r="C85" s="173" t="s">
        <v>3734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62">
        <f t="shared" si="12"/>
        <v>45017</v>
      </c>
      <c r="H85" s="445"/>
    </row>
    <row r="86" spans="1:8" ht="17.25" hidden="1" customHeight="1" x14ac:dyDescent="0.2">
      <c r="A86" s="388"/>
      <c r="B86" s="173" t="s">
        <v>3657</v>
      </c>
      <c r="C86" s="173" t="s">
        <v>3735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62">
        <f t="shared" si="12"/>
        <v>45024</v>
      </c>
      <c r="H86" s="445"/>
    </row>
    <row r="87" spans="1:8" ht="17.25" hidden="1" customHeight="1" x14ac:dyDescent="0.2">
      <c r="A87" s="388"/>
      <c r="B87" s="173" t="s">
        <v>3718</v>
      </c>
      <c r="C87" s="173" t="s">
        <v>3736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62">
        <f t="shared" si="12"/>
        <v>45031</v>
      </c>
      <c r="H87" s="445"/>
    </row>
    <row r="88" spans="1:8" ht="17.25" hidden="1" customHeight="1" x14ac:dyDescent="0.2">
      <c r="A88" s="388"/>
      <c r="B88" s="173" t="s">
        <v>3737</v>
      </c>
      <c r="C88" s="173" t="s">
        <v>3738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62">
        <f t="shared" si="12"/>
        <v>45038</v>
      </c>
      <c r="H88" s="445"/>
    </row>
    <row r="89" spans="1:8" ht="17.25" hidden="1" customHeight="1" x14ac:dyDescent="0.2">
      <c r="A89" s="388"/>
      <c r="B89" s="173" t="s">
        <v>3739</v>
      </c>
      <c r="C89" s="173" t="s">
        <v>3740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62">
        <f t="shared" si="12"/>
        <v>45045</v>
      </c>
      <c r="H89" s="445"/>
    </row>
    <row r="90" spans="1:8" ht="17.25" hidden="1" customHeight="1" x14ac:dyDescent="0.2">
      <c r="A90" s="388"/>
      <c r="B90" s="173" t="s">
        <v>3741</v>
      </c>
      <c r="C90" s="173" t="s">
        <v>3742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62">
        <f t="shared" si="12"/>
        <v>45052</v>
      </c>
      <c r="H90" s="445"/>
    </row>
    <row r="91" spans="1:8" ht="17.25" hidden="1" customHeight="1" x14ac:dyDescent="0.2">
      <c r="A91" s="388"/>
      <c r="B91" s="173" t="s">
        <v>3723</v>
      </c>
      <c r="C91" s="173" t="s">
        <v>3743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62">
        <f t="shared" si="12"/>
        <v>45059</v>
      </c>
      <c r="H91" s="445"/>
    </row>
    <row r="92" spans="1:8" ht="17.25" hidden="1" customHeight="1" x14ac:dyDescent="0.2">
      <c r="A92" s="388"/>
      <c r="B92" s="173" t="s">
        <v>3744</v>
      </c>
      <c r="C92" s="173" t="s">
        <v>3745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62">
        <f t="shared" si="12"/>
        <v>45066</v>
      </c>
      <c r="H92" s="445"/>
    </row>
    <row r="93" spans="1:8" ht="17.25" hidden="1" customHeight="1" x14ac:dyDescent="0.2">
      <c r="A93" s="388"/>
      <c r="B93" s="173" t="s">
        <v>3637</v>
      </c>
      <c r="C93" s="173" t="s">
        <v>3745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62">
        <f t="shared" si="12"/>
        <v>45073</v>
      </c>
      <c r="H93" s="445"/>
    </row>
    <row r="94" spans="1:8" ht="17.25" hidden="1" customHeight="1" x14ac:dyDescent="0.2">
      <c r="A94" s="388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62">
        <f t="shared" si="12"/>
        <v>45080</v>
      </c>
      <c r="H94" s="445"/>
    </row>
    <row r="95" spans="1:8" ht="17.25" hidden="1" customHeight="1" x14ac:dyDescent="0.2">
      <c r="A95" s="388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62">
        <f t="shared" si="12"/>
        <v>45087</v>
      </c>
      <c r="H95" s="445"/>
    </row>
    <row r="96" spans="1:8" ht="17.25" hidden="1" customHeight="1" x14ac:dyDescent="0.2">
      <c r="A96" s="388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62">
        <f t="shared" si="12"/>
        <v>45094</v>
      </c>
      <c r="H96" s="445"/>
    </row>
    <row r="97" spans="1:8" ht="17.25" hidden="1" customHeight="1" x14ac:dyDescent="0.2">
      <c r="A97" s="388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62">
        <f t="shared" si="12"/>
        <v>45101</v>
      </c>
      <c r="H97" s="445"/>
    </row>
    <row r="98" spans="1:8" ht="17.25" hidden="1" customHeight="1" x14ac:dyDescent="0.2">
      <c r="A98" s="388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62">
        <f t="shared" si="12"/>
        <v>45108</v>
      </c>
      <c r="H98" s="445"/>
    </row>
    <row r="99" spans="1:8" ht="17.25" hidden="1" customHeight="1" x14ac:dyDescent="0.2">
      <c r="A99" s="388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62">
        <f t="shared" si="12"/>
        <v>45115</v>
      </c>
      <c r="H99" s="445"/>
    </row>
    <row r="100" spans="1:8" ht="17.25" hidden="1" customHeight="1" x14ac:dyDescent="0.2">
      <c r="A100" s="388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62">
        <f t="shared" si="12"/>
        <v>45122</v>
      </c>
      <c r="H100" s="445"/>
    </row>
    <row r="101" spans="1:8" ht="17.25" hidden="1" customHeight="1" x14ac:dyDescent="0.2">
      <c r="A101" s="388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62">
        <f t="shared" si="12"/>
        <v>45129</v>
      </c>
      <c r="H101" s="445"/>
    </row>
    <row r="102" spans="1:8" ht="17.25" hidden="1" customHeight="1" x14ac:dyDescent="0.2">
      <c r="A102" s="388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62">
        <f t="shared" si="12"/>
        <v>45136</v>
      </c>
      <c r="H102" s="445"/>
    </row>
    <row r="103" spans="1:8" ht="17.25" hidden="1" customHeight="1" x14ac:dyDescent="0.2">
      <c r="A103" s="388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62">
        <f t="shared" si="12"/>
        <v>45143</v>
      </c>
      <c r="H103" s="445"/>
    </row>
    <row r="104" spans="1:8" ht="17.25" hidden="1" customHeight="1" x14ac:dyDescent="0.2">
      <c r="A104" s="388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62">
        <f t="shared" si="12"/>
        <v>45150</v>
      </c>
      <c r="H104" s="445"/>
    </row>
    <row r="105" spans="1:8" ht="17.25" hidden="1" customHeight="1" x14ac:dyDescent="0.2">
      <c r="A105" s="388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62">
        <f t="shared" si="12"/>
        <v>45157</v>
      </c>
      <c r="H105" s="445"/>
    </row>
    <row r="106" spans="1:8" ht="17.25" hidden="1" customHeight="1" x14ac:dyDescent="0.2">
      <c r="A106" s="388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62">
        <f t="shared" si="12"/>
        <v>45164</v>
      </c>
      <c r="H106" s="445"/>
    </row>
    <row r="107" spans="1:8" ht="20.25" customHeight="1" x14ac:dyDescent="0.2">
      <c r="A107" s="388"/>
      <c r="B107" s="446" t="s">
        <v>388</v>
      </c>
      <c r="C107" s="173" t="s">
        <v>3746</v>
      </c>
      <c r="D107" s="492">
        <v>45175</v>
      </c>
      <c r="E107" s="492">
        <f t="shared" ref="E107:E120" si="33">D107+6</f>
        <v>45181</v>
      </c>
      <c r="F107" s="492">
        <f t="shared" ref="F107:F120" si="34">D107+10</f>
        <v>45185</v>
      </c>
      <c r="G107" s="568">
        <v>45176</v>
      </c>
      <c r="H107" s="445"/>
    </row>
    <row r="108" spans="1:8" ht="20.25" customHeight="1" x14ac:dyDescent="0.2">
      <c r="A108" s="388"/>
      <c r="B108" s="173" t="s">
        <v>3637</v>
      </c>
      <c r="C108" s="173" t="s">
        <v>3747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62">
        <f t="shared" ref="G108:G120" si="36">G107+7</f>
        <v>45183</v>
      </c>
      <c r="H108" s="445"/>
    </row>
    <row r="109" spans="1:8" ht="20.25" customHeight="1" x14ac:dyDescent="0.2">
      <c r="A109" s="388"/>
      <c r="B109" s="173" t="s">
        <v>3748</v>
      </c>
      <c r="C109" s="173" t="s">
        <v>3749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62">
        <f t="shared" si="36"/>
        <v>45190</v>
      </c>
      <c r="H109" s="445"/>
    </row>
    <row r="110" spans="1:8" ht="20.25" customHeight="1" x14ac:dyDescent="0.2">
      <c r="A110" s="388"/>
      <c r="B110" s="446" t="s">
        <v>388</v>
      </c>
      <c r="C110" s="173" t="s">
        <v>3750</v>
      </c>
      <c r="D110" s="492">
        <f t="shared" si="35"/>
        <v>45196</v>
      </c>
      <c r="E110" s="492">
        <f t="shared" si="33"/>
        <v>45202</v>
      </c>
      <c r="F110" s="492">
        <f t="shared" si="34"/>
        <v>45206</v>
      </c>
      <c r="G110" s="568">
        <f t="shared" si="36"/>
        <v>45197</v>
      </c>
      <c r="H110" s="445"/>
    </row>
    <row r="111" spans="1:8" ht="20.25" customHeight="1" x14ac:dyDescent="0.2">
      <c r="A111" s="388"/>
      <c r="B111" s="446" t="s">
        <v>388</v>
      </c>
      <c r="C111" s="173" t="s">
        <v>3751</v>
      </c>
      <c r="D111" s="492">
        <f t="shared" si="35"/>
        <v>45203</v>
      </c>
      <c r="E111" s="492">
        <f t="shared" si="33"/>
        <v>45209</v>
      </c>
      <c r="F111" s="492">
        <f t="shared" si="34"/>
        <v>45213</v>
      </c>
      <c r="G111" s="568">
        <f t="shared" si="36"/>
        <v>45204</v>
      </c>
      <c r="H111" s="445"/>
    </row>
    <row r="112" spans="1:8" ht="20.25" customHeight="1" x14ac:dyDescent="0.2">
      <c r="A112" s="388"/>
      <c r="B112" s="173" t="s">
        <v>3752</v>
      </c>
      <c r="C112" s="173" t="s">
        <v>3753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62">
        <f t="shared" si="36"/>
        <v>45211</v>
      </c>
      <c r="H112" s="445"/>
    </row>
    <row r="113" spans="1:11" ht="20.25" customHeight="1" x14ac:dyDescent="0.2">
      <c r="A113" s="388"/>
      <c r="B113" s="173" t="s">
        <v>2994</v>
      </c>
      <c r="C113" s="173" t="s">
        <v>3754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62">
        <f t="shared" si="36"/>
        <v>45218</v>
      </c>
      <c r="H113" s="445"/>
      <c r="I113" s="449"/>
      <c r="J113" s="146"/>
      <c r="K113" s="146"/>
    </row>
    <row r="114" spans="1:11" ht="20.25" customHeight="1" x14ac:dyDescent="0.2">
      <c r="A114" s="388"/>
      <c r="B114" s="173" t="s">
        <v>3755</v>
      </c>
      <c r="C114" s="173" t="s">
        <v>3756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62">
        <f t="shared" si="36"/>
        <v>45225</v>
      </c>
      <c r="H114" s="445"/>
      <c r="I114" s="449"/>
      <c r="J114" s="146"/>
      <c r="K114" s="146"/>
    </row>
    <row r="115" spans="1:11" ht="20.25" customHeight="1" x14ac:dyDescent="0.2">
      <c r="A115" s="388"/>
      <c r="B115" s="173" t="s">
        <v>3757</v>
      </c>
      <c r="C115" s="173" t="s">
        <v>3758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62">
        <f t="shared" si="36"/>
        <v>45232</v>
      </c>
      <c r="H115" s="445"/>
      <c r="I115" s="449"/>
      <c r="J115" s="146"/>
      <c r="K115" s="146"/>
    </row>
    <row r="116" spans="1:11" ht="20.25" customHeight="1" x14ac:dyDescent="0.2">
      <c r="A116" s="388"/>
      <c r="B116" s="173" t="s">
        <v>3759</v>
      </c>
      <c r="C116" s="173" t="s">
        <v>3760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62">
        <f t="shared" si="36"/>
        <v>45239</v>
      </c>
      <c r="H116" s="445"/>
      <c r="I116" s="449"/>
      <c r="J116" s="146"/>
      <c r="K116" s="146"/>
    </row>
    <row r="117" spans="1:11" ht="20.25" customHeight="1" x14ac:dyDescent="0.2">
      <c r="A117" s="388"/>
      <c r="B117" s="173" t="s">
        <v>3761</v>
      </c>
      <c r="C117" s="173" t="s">
        <v>3762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62">
        <f t="shared" si="36"/>
        <v>45246</v>
      </c>
      <c r="H117" s="445"/>
      <c r="I117" s="449"/>
      <c r="J117" s="146"/>
      <c r="K117" s="146"/>
    </row>
    <row r="118" spans="1:11" ht="20.25" customHeight="1" x14ac:dyDescent="0.2">
      <c r="A118" s="388"/>
      <c r="B118" s="173" t="s">
        <v>3763</v>
      </c>
      <c r="C118" s="173" t="s">
        <v>3764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62">
        <f t="shared" si="36"/>
        <v>45253</v>
      </c>
      <c r="H118" s="445"/>
      <c r="I118" s="449"/>
      <c r="J118" s="146"/>
      <c r="K118" s="146"/>
    </row>
    <row r="119" spans="1:11" ht="20.25" customHeight="1" x14ac:dyDescent="0.2">
      <c r="A119" s="388"/>
      <c r="B119" s="173" t="s">
        <v>3765</v>
      </c>
      <c r="C119" s="173" t="s">
        <v>3766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62">
        <f t="shared" si="36"/>
        <v>45260</v>
      </c>
      <c r="H119" s="445"/>
      <c r="I119" s="449"/>
      <c r="J119" s="146"/>
      <c r="K119" s="146"/>
    </row>
    <row r="120" spans="1:11" ht="20.25" customHeight="1" x14ac:dyDescent="0.2">
      <c r="A120" s="388"/>
      <c r="B120" s="173" t="s">
        <v>3767</v>
      </c>
      <c r="C120" s="173" t="s">
        <v>3768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62">
        <f t="shared" si="36"/>
        <v>45267</v>
      </c>
      <c r="H120" s="445"/>
      <c r="I120" s="449"/>
      <c r="J120" s="146"/>
      <c r="K120" s="146"/>
    </row>
    <row r="121" spans="1:11" ht="16.899999999999999" customHeight="1" x14ac:dyDescent="0.2">
      <c r="A121" s="388"/>
      <c r="B121" s="148"/>
      <c r="C121" s="148"/>
      <c r="D121" s="155"/>
      <c r="E121" s="155"/>
      <c r="F121" s="155"/>
      <c r="G121" s="462"/>
      <c r="H121" s="445"/>
      <c r="I121" s="449"/>
      <c r="J121" s="146"/>
      <c r="K121" s="146"/>
    </row>
    <row r="122" spans="1:11" ht="16.899999999999999" customHeight="1" x14ac:dyDescent="0.2">
      <c r="A122" s="388"/>
      <c r="B122" s="148"/>
      <c r="C122" s="148"/>
      <c r="D122" s="155"/>
      <c r="E122" s="155"/>
      <c r="F122" s="155"/>
      <c r="G122" s="462"/>
      <c r="H122" s="445"/>
      <c r="I122" s="449"/>
      <c r="J122" s="146"/>
      <c r="K122" s="146"/>
    </row>
    <row r="123" spans="1:11" ht="14.45" customHeight="1" x14ac:dyDescent="0.2">
      <c r="B123" s="148"/>
      <c r="C123" s="148"/>
      <c r="D123" s="155"/>
      <c r="E123" s="155"/>
      <c r="F123" s="155"/>
      <c r="G123" s="462"/>
      <c r="H123" s="445"/>
      <c r="I123" s="449"/>
      <c r="J123" s="146"/>
      <c r="K123" s="146"/>
    </row>
    <row r="124" spans="1:11" s="159" customFormat="1" ht="17.25" customHeight="1" x14ac:dyDescent="0.2">
      <c r="A124" s="345"/>
      <c r="B124" s="147" t="s">
        <v>829</v>
      </c>
      <c r="C124" s="145"/>
      <c r="D124" s="145"/>
      <c r="E124" s="145"/>
      <c r="G124" s="145"/>
      <c r="I124" s="147"/>
      <c r="J124" s="145"/>
    </row>
    <row r="125" spans="1:11" s="159" customFormat="1" ht="17.25" customHeight="1" x14ac:dyDescent="0.2">
      <c r="A125" s="346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 x14ac:dyDescent="0.2">
      <c r="A126" s="346"/>
      <c r="B126" s="8" t="s">
        <v>535</v>
      </c>
      <c r="C126" s="11"/>
      <c r="D126" s="11"/>
      <c r="E126" s="2" t="s">
        <v>1315</v>
      </c>
      <c r="F126" s="2"/>
      <c r="G126" s="11"/>
      <c r="H126" s="11"/>
      <c r="I126" s="2"/>
      <c r="J126" s="2" t="s">
        <v>537</v>
      </c>
      <c r="K126" s="2"/>
    </row>
    <row r="127" spans="1:11" s="159" customFormat="1" ht="17.25" customHeight="1" x14ac:dyDescent="0.2">
      <c r="A127" s="347"/>
      <c r="B127" s="197" t="s">
        <v>538</v>
      </c>
      <c r="C127" s="193"/>
      <c r="D127" s="198" t="s">
        <v>539</v>
      </c>
      <c r="E127" s="11" t="s">
        <v>540</v>
      </c>
      <c r="F127" s="11"/>
      <c r="G127" s="198" t="s">
        <v>541</v>
      </c>
      <c r="H127" s="11"/>
      <c r="I127" s="197"/>
      <c r="J127" s="197" t="s">
        <v>542</v>
      </c>
      <c r="K127" s="198" t="s">
        <v>543</v>
      </c>
    </row>
    <row r="128" spans="1:11" s="159" customFormat="1" ht="17.25" customHeight="1" x14ac:dyDescent="0.2">
      <c r="A128" s="346"/>
      <c r="B128" s="425" t="s">
        <v>544</v>
      </c>
      <c r="C128" s="202"/>
      <c r="D128" s="585" t="s">
        <v>545</v>
      </c>
      <c r="E128" s="197"/>
      <c r="F128" s="725" t="s">
        <v>546</v>
      </c>
      <c r="G128" s="749" t="s">
        <v>547</v>
      </c>
      <c r="H128" s="252" t="s">
        <v>548</v>
      </c>
      <c r="I128" s="193"/>
      <c r="J128" s="201" t="s">
        <v>549</v>
      </c>
      <c r="K128" s="203" t="s">
        <v>550</v>
      </c>
    </row>
    <row r="129" spans="2:11" s="159" customFormat="1" ht="17.25" customHeight="1" x14ac:dyDescent="0.2">
      <c r="B129" s="425" t="s">
        <v>551</v>
      </c>
      <c r="C129" s="202"/>
      <c r="D129" s="585" t="s">
        <v>552</v>
      </c>
      <c r="E129" s="197"/>
      <c r="F129" s="725" t="s">
        <v>553</v>
      </c>
      <c r="G129" s="749" t="s">
        <v>554</v>
      </c>
      <c r="H129" s="252" t="s">
        <v>555</v>
      </c>
      <c r="I129" s="193"/>
      <c r="J129" s="201" t="s">
        <v>556</v>
      </c>
      <c r="K129" s="203" t="s">
        <v>557</v>
      </c>
    </row>
    <row r="130" spans="2:11" s="159" customFormat="1" ht="17.25" customHeight="1" x14ac:dyDescent="0.2">
      <c r="B130" s="201" t="s">
        <v>2623</v>
      </c>
      <c r="C130" s="202"/>
      <c r="D130" s="203" t="s">
        <v>559</v>
      </c>
      <c r="E130" s="197"/>
      <c r="F130" s="725" t="s">
        <v>560</v>
      </c>
      <c r="G130" s="749" t="s">
        <v>561</v>
      </c>
      <c r="H130" s="252" t="s">
        <v>562</v>
      </c>
      <c r="I130" s="193"/>
      <c r="J130" s="425" t="s">
        <v>563</v>
      </c>
      <c r="K130" s="585" t="s">
        <v>564</v>
      </c>
    </row>
    <row r="131" spans="2:11" s="159" customFormat="1" ht="17.25" customHeight="1" x14ac:dyDescent="0.2">
      <c r="B131" s="201" t="s">
        <v>565</v>
      </c>
      <c r="C131" s="202"/>
      <c r="D131" s="203" t="s">
        <v>566</v>
      </c>
      <c r="E131" s="197"/>
      <c r="F131" s="725" t="s">
        <v>567</v>
      </c>
      <c r="G131" s="749" t="s">
        <v>568</v>
      </c>
      <c r="H131" s="252" t="s">
        <v>569</v>
      </c>
      <c r="I131" s="193"/>
      <c r="J131" s="201" t="s">
        <v>570</v>
      </c>
      <c r="K131" s="203" t="s">
        <v>571</v>
      </c>
    </row>
    <row r="132" spans="2:11" s="159" customFormat="1" ht="17.25" customHeight="1" x14ac:dyDescent="0.2">
      <c r="B132" s="425" t="s">
        <v>572</v>
      </c>
      <c r="C132" s="202"/>
      <c r="D132" s="585" t="s">
        <v>573</v>
      </c>
      <c r="E132" s="197"/>
      <c r="F132" s="725" t="s">
        <v>2624</v>
      </c>
      <c r="G132" s="749" t="s">
        <v>575</v>
      </c>
      <c r="H132" s="252" t="s">
        <v>2625</v>
      </c>
      <c r="I132" s="193"/>
      <c r="J132" s="201" t="s">
        <v>577</v>
      </c>
      <c r="K132" s="203" t="s">
        <v>578</v>
      </c>
    </row>
    <row r="133" spans="2:11" s="159" customFormat="1" ht="17.25" customHeight="1" x14ac:dyDescent="0.2">
      <c r="B133" s="425" t="s">
        <v>1325</v>
      </c>
      <c r="C133" s="202"/>
      <c r="D133" s="585" t="s">
        <v>1326</v>
      </c>
      <c r="E133" s="197"/>
      <c r="F133" s="725"/>
      <c r="G133" s="749"/>
      <c r="H133" s="252"/>
      <c r="I133" s="193"/>
      <c r="J133" s="201" t="s">
        <v>1327</v>
      </c>
      <c r="K133" s="203" t="s">
        <v>1329</v>
      </c>
    </row>
    <row r="134" spans="2:11" s="159" customFormat="1" ht="17.25" customHeight="1" x14ac:dyDescent="0.2">
      <c r="B134" s="425" t="s">
        <v>579</v>
      </c>
      <c r="C134" s="202"/>
      <c r="D134" s="585" t="s">
        <v>580</v>
      </c>
      <c r="E134" s="197"/>
      <c r="F134" s="518"/>
      <c r="G134"/>
      <c r="H134"/>
      <c r="I134" s="193"/>
      <c r="J134" s="425" t="s">
        <v>584</v>
      </c>
      <c r="K134" s="426" t="s">
        <v>585</v>
      </c>
    </row>
    <row r="135" spans="2:11" ht="17.25" customHeight="1" x14ac:dyDescent="0.2">
      <c r="B135" s="425" t="s">
        <v>586</v>
      </c>
      <c r="C135" s="202"/>
      <c r="D135" s="585" t="s">
        <v>587</v>
      </c>
      <c r="E135" s="11"/>
      <c r="F135" s="11"/>
      <c r="G135" s="14"/>
      <c r="H135" s="13"/>
      <c r="I135" s="193"/>
      <c r="J135" s="197"/>
      <c r="K135" s="193"/>
    </row>
    <row r="136" spans="2:11" ht="17.25" customHeight="1" x14ac:dyDescent="0.2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 x14ac:dyDescent="0.2">
      <c r="B137" s="11" t="s">
        <v>1332</v>
      </c>
      <c r="C137" s="11" t="s">
        <v>1333</v>
      </c>
      <c r="D137" s="13"/>
      <c r="E137" s="11" t="s">
        <v>1334</v>
      </c>
      <c r="F137" s="16" t="s">
        <v>1335</v>
      </c>
      <c r="G137" s="14"/>
      <c r="H137" s="11"/>
      <c r="I137" s="11" t="s">
        <v>1334</v>
      </c>
      <c r="J137" s="11" t="s">
        <v>1336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L227"/>
  <sheetViews>
    <sheetView showGridLines="0" zoomScale="115" zoomScaleNormal="115" zoomScaleSheetLayoutView="85" workbookViewId="0">
      <selection activeCell="H6" sqref="H6"/>
    </sheetView>
  </sheetViews>
  <sheetFormatPr defaultColWidth="9.140625" defaultRowHeight="18" customHeight="1" x14ac:dyDescent="0.2"/>
  <cols>
    <col min="1" max="1" width="34.140625" style="898" bestFit="1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0" width="10.8554687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 x14ac:dyDescent="0.25">
      <c r="A1" s="898"/>
      <c r="B1" s="772"/>
      <c r="C1" s="772"/>
      <c r="D1" s="772"/>
      <c r="E1" s="772"/>
    </row>
    <row r="2" spans="1:12" s="122" customFormat="1" ht="18" customHeight="1" thickBot="1" x14ac:dyDescent="0.25">
      <c r="A2" s="898"/>
      <c r="B2" s="1172" t="s">
        <v>116</v>
      </c>
      <c r="C2" s="1172"/>
      <c r="D2" s="1172"/>
      <c r="E2" s="1172"/>
      <c r="G2" s="1036" t="s">
        <v>377</v>
      </c>
    </row>
    <row r="3" spans="1:12" s="122" customFormat="1" ht="18" customHeight="1" thickBot="1" x14ac:dyDescent="0.25">
      <c r="A3" s="898"/>
      <c r="B3" s="1"/>
      <c r="C3" s="772"/>
      <c r="D3" s="772"/>
      <c r="E3" s="772"/>
      <c r="G3" s="169"/>
    </row>
    <row r="4" spans="1:12" s="122" customFormat="1" ht="30" customHeight="1" thickBot="1" x14ac:dyDescent="0.25">
      <c r="A4" s="898"/>
      <c r="B4" s="1173" t="s">
        <v>118</v>
      </c>
      <c r="C4" s="1174"/>
      <c r="D4" s="1174"/>
      <c r="E4" s="1175"/>
      <c r="F4" s="774"/>
      <c r="G4" s="313"/>
      <c r="H4" s="313"/>
      <c r="I4" s="715"/>
      <c r="J4" s="776"/>
      <c r="K4" s="715"/>
    </row>
    <row r="5" spans="1:12" s="145" customFormat="1" ht="18" customHeight="1" x14ac:dyDescent="0.2">
      <c r="A5" s="898"/>
      <c r="B5" s="148"/>
      <c r="C5" s="148"/>
      <c r="D5" s="773"/>
      <c r="E5" s="773"/>
      <c r="F5" s="766"/>
      <c r="G5" s="406"/>
    </row>
    <row r="6" spans="1:12" s="145" customFormat="1" ht="18" customHeight="1" x14ac:dyDescent="0.2">
      <c r="A6" s="898"/>
      <c r="B6" s="633"/>
      <c r="C6" s="633"/>
      <c r="D6" s="633"/>
      <c r="E6" s="633"/>
      <c r="G6" s="785"/>
      <c r="H6" s="331"/>
      <c r="I6" s="331"/>
    </row>
    <row r="7" spans="1:12" s="147" customFormat="1" ht="31.5" hidden="1" customHeight="1" x14ac:dyDescent="0.2">
      <c r="A7" s="901"/>
      <c r="C7" s="633"/>
      <c r="D7" s="1176" t="s">
        <v>378</v>
      </c>
      <c r="E7" s="1021" t="s">
        <v>175</v>
      </c>
      <c r="F7" s="633"/>
      <c r="G7" s="917" t="s">
        <v>379</v>
      </c>
      <c r="H7" s="771"/>
      <c r="I7" s="145"/>
      <c r="J7" s="145"/>
      <c r="K7" s="145"/>
      <c r="L7" s="145"/>
    </row>
    <row r="8" spans="1:12" s="147" customFormat="1" ht="18" hidden="1" customHeight="1" x14ac:dyDescent="0.2">
      <c r="A8" s="901"/>
      <c r="B8" s="1019" t="s">
        <v>380</v>
      </c>
      <c r="C8" s="1019" t="s">
        <v>381</v>
      </c>
      <c r="D8" s="1177"/>
      <c r="E8" s="1023" t="s">
        <v>260</v>
      </c>
      <c r="F8" s="787"/>
      <c r="G8" s="1135" t="s">
        <v>382</v>
      </c>
      <c r="H8" s="1135" t="s">
        <v>383</v>
      </c>
      <c r="I8" s="145"/>
      <c r="J8" s="145"/>
      <c r="K8" s="145"/>
      <c r="L8" s="145"/>
    </row>
    <row r="9" spans="1:12" s="147" customFormat="1" ht="18.75" hidden="1" customHeight="1" x14ac:dyDescent="0.2">
      <c r="A9" s="902" t="s">
        <v>384</v>
      </c>
      <c r="B9" s="634" t="s">
        <v>385</v>
      </c>
      <c r="C9" s="777" t="s">
        <v>386</v>
      </c>
      <c r="D9" s="636">
        <v>45201</v>
      </c>
      <c r="E9" s="777">
        <f t="shared" ref="E9" si="0">D9+5</f>
        <v>45206</v>
      </c>
      <c r="F9" s="787"/>
      <c r="G9" s="897">
        <v>45196</v>
      </c>
      <c r="H9" s="771"/>
      <c r="I9" s="145"/>
      <c r="J9" s="145"/>
      <c r="K9" s="145"/>
      <c r="L9" s="145"/>
    </row>
    <row r="10" spans="1:12" s="147" customFormat="1" ht="18.75" hidden="1" customHeight="1" x14ac:dyDescent="0.2">
      <c r="A10" s="898" t="s">
        <v>387</v>
      </c>
      <c r="B10" s="778" t="s">
        <v>388</v>
      </c>
      <c r="C10" s="777" t="s">
        <v>389</v>
      </c>
      <c r="D10" s="637">
        <v>45202</v>
      </c>
      <c r="E10" s="779">
        <f t="shared" ref="E10" si="1">D10+5</f>
        <v>45207</v>
      </c>
      <c r="F10" s="787"/>
      <c r="G10" s="936">
        <f t="shared" ref="G10:G11" si="2">G9+7</f>
        <v>45203</v>
      </c>
      <c r="H10" s="771"/>
      <c r="I10" s="145"/>
      <c r="J10" s="145"/>
      <c r="K10" s="145"/>
      <c r="L10" s="145"/>
    </row>
    <row r="11" spans="1:12" s="147" customFormat="1" ht="18.75" hidden="1" customHeight="1" x14ac:dyDescent="0.2">
      <c r="A11" s="898"/>
      <c r="B11" s="634" t="s">
        <v>390</v>
      </c>
      <c r="C11" s="777" t="s">
        <v>391</v>
      </c>
      <c r="D11" s="636">
        <v>45210</v>
      </c>
      <c r="E11" s="777">
        <f t="shared" ref="E11" si="3">D11+5</f>
        <v>45215</v>
      </c>
      <c r="F11" s="787"/>
      <c r="G11" s="897">
        <f t="shared" si="2"/>
        <v>45210</v>
      </c>
      <c r="H11" s="771"/>
      <c r="I11" s="145"/>
      <c r="J11" s="145"/>
      <c r="K11" s="145"/>
      <c r="L11" s="145"/>
    </row>
    <row r="12" spans="1:12" s="147" customFormat="1" ht="18.75" hidden="1" customHeight="1" x14ac:dyDescent="0.2">
      <c r="A12" s="898" t="s">
        <v>392</v>
      </c>
      <c r="B12" s="634" t="s">
        <v>385</v>
      </c>
      <c r="C12" s="777" t="s">
        <v>393</v>
      </c>
      <c r="D12" s="636">
        <v>45218</v>
      </c>
      <c r="E12" s="777">
        <f t="shared" ref="E12:E19" si="4">D12+5</f>
        <v>45223</v>
      </c>
      <c r="F12" s="787"/>
      <c r="G12" s="897">
        <f t="shared" ref="G12:G20" si="5">G11+7</f>
        <v>45217</v>
      </c>
      <c r="H12" s="771"/>
      <c r="I12" s="145"/>
      <c r="J12" s="145"/>
      <c r="K12" s="145"/>
      <c r="L12" s="145"/>
    </row>
    <row r="13" spans="1:12" s="147" customFormat="1" ht="18.75" hidden="1" customHeight="1" x14ac:dyDescent="0.2">
      <c r="A13" s="898" t="s">
        <v>387</v>
      </c>
      <c r="B13" s="634" t="s">
        <v>394</v>
      </c>
      <c r="C13" s="777" t="s">
        <v>395</v>
      </c>
      <c r="D13" s="636">
        <v>45225</v>
      </c>
      <c r="E13" s="777">
        <f t="shared" si="4"/>
        <v>45230</v>
      </c>
      <c r="F13" s="787"/>
      <c r="G13" s="897">
        <f t="shared" si="5"/>
        <v>45224</v>
      </c>
      <c r="H13" s="771"/>
      <c r="I13" s="145"/>
      <c r="J13" s="145"/>
      <c r="K13" s="145"/>
      <c r="L13" s="145"/>
    </row>
    <row r="14" spans="1:12" s="147" customFormat="1" ht="18.75" hidden="1" customHeight="1" x14ac:dyDescent="0.2">
      <c r="A14" s="898"/>
      <c r="B14" s="634" t="s">
        <v>390</v>
      </c>
      <c r="C14" s="777" t="s">
        <v>396</v>
      </c>
      <c r="D14" s="636">
        <v>45230</v>
      </c>
      <c r="E14" s="777">
        <f t="shared" si="4"/>
        <v>45235</v>
      </c>
      <c r="F14" s="787"/>
      <c r="G14" s="897">
        <f t="shared" si="5"/>
        <v>45231</v>
      </c>
      <c r="H14" s="771"/>
      <c r="I14" s="145"/>
      <c r="J14" s="145"/>
      <c r="K14" s="145"/>
      <c r="L14" s="145"/>
    </row>
    <row r="15" spans="1:12" s="147" customFormat="1" ht="18.75" hidden="1" customHeight="1" x14ac:dyDescent="0.2">
      <c r="A15" s="898" t="s">
        <v>397</v>
      </c>
      <c r="B15" s="634" t="s">
        <v>385</v>
      </c>
      <c r="C15" s="777" t="s">
        <v>398</v>
      </c>
      <c r="D15" s="636">
        <f t="shared" ref="D15:D18" si="6">D14+7</f>
        <v>45237</v>
      </c>
      <c r="E15" s="779">
        <f t="shared" si="4"/>
        <v>45242</v>
      </c>
      <c r="F15" s="787"/>
      <c r="G15" s="897">
        <f t="shared" si="5"/>
        <v>45238</v>
      </c>
      <c r="H15" s="771"/>
      <c r="I15" s="145"/>
      <c r="J15" s="145"/>
      <c r="K15" s="145"/>
      <c r="L15" s="145"/>
    </row>
    <row r="16" spans="1:12" s="147" customFormat="1" ht="18.75" hidden="1" customHeight="1" x14ac:dyDescent="0.2">
      <c r="A16" s="898" t="s">
        <v>399</v>
      </c>
      <c r="B16" s="634" t="s">
        <v>400</v>
      </c>
      <c r="C16" s="777" t="s">
        <v>401</v>
      </c>
      <c r="D16" s="636">
        <f t="shared" si="6"/>
        <v>45244</v>
      </c>
      <c r="E16" s="777">
        <f t="shared" si="4"/>
        <v>45249</v>
      </c>
      <c r="F16" s="787"/>
      <c r="G16" s="897">
        <f t="shared" si="5"/>
        <v>45245</v>
      </c>
      <c r="H16" s="771"/>
      <c r="I16" s="145"/>
      <c r="J16" s="145"/>
      <c r="K16" s="145"/>
      <c r="L16" s="145"/>
    </row>
    <row r="17" spans="1:12" s="147" customFormat="1" ht="18.75" hidden="1" customHeight="1" x14ac:dyDescent="0.2">
      <c r="A17" s="898"/>
      <c r="B17" s="634" t="s">
        <v>390</v>
      </c>
      <c r="C17" s="777" t="s">
        <v>402</v>
      </c>
      <c r="D17" s="636">
        <f t="shared" si="6"/>
        <v>45251</v>
      </c>
      <c r="E17" s="777">
        <f t="shared" si="4"/>
        <v>45256</v>
      </c>
      <c r="F17" s="787"/>
      <c r="G17" s="897">
        <f t="shared" si="5"/>
        <v>45252</v>
      </c>
      <c r="H17" s="771"/>
      <c r="I17" s="145"/>
      <c r="J17" s="145"/>
      <c r="K17" s="145"/>
      <c r="L17" s="145"/>
    </row>
    <row r="18" spans="1:12" s="147" customFormat="1" ht="18.75" hidden="1" customHeight="1" x14ac:dyDescent="0.2">
      <c r="A18" s="898"/>
      <c r="B18" s="634" t="s">
        <v>385</v>
      </c>
      <c r="C18" s="777" t="s">
        <v>403</v>
      </c>
      <c r="D18" s="636">
        <f t="shared" si="6"/>
        <v>45258</v>
      </c>
      <c r="E18" s="777">
        <f t="shared" si="4"/>
        <v>45263</v>
      </c>
      <c r="F18" s="787"/>
      <c r="G18" s="897">
        <f t="shared" si="5"/>
        <v>45259</v>
      </c>
      <c r="H18" s="771"/>
      <c r="I18" s="145"/>
      <c r="J18" s="145"/>
      <c r="K18" s="145"/>
      <c r="L18" s="145"/>
    </row>
    <row r="19" spans="1:12" s="147" customFormat="1" ht="18.75" hidden="1" customHeight="1" x14ac:dyDescent="0.2">
      <c r="A19" s="898" t="s">
        <v>404</v>
      </c>
      <c r="B19" s="778" t="s">
        <v>405</v>
      </c>
      <c r="C19" s="751" t="s">
        <v>406</v>
      </c>
      <c r="D19" s="636">
        <v>45271</v>
      </c>
      <c r="E19" s="777">
        <f t="shared" si="4"/>
        <v>45276</v>
      </c>
      <c r="F19" s="787"/>
      <c r="G19" s="897">
        <v>45265</v>
      </c>
      <c r="H19" s="771"/>
      <c r="I19" s="145"/>
      <c r="J19" s="145"/>
      <c r="K19" s="145"/>
      <c r="L19" s="145"/>
    </row>
    <row r="20" spans="1:12" s="147" customFormat="1" ht="18.75" hidden="1" customHeight="1" x14ac:dyDescent="0.2">
      <c r="A20" s="898" t="s">
        <v>407</v>
      </c>
      <c r="B20" s="634" t="s">
        <v>390</v>
      </c>
      <c r="C20" s="636" t="s">
        <v>408</v>
      </c>
      <c r="D20" s="636">
        <v>45272</v>
      </c>
      <c r="E20" s="777">
        <f>D20+5</f>
        <v>45277</v>
      </c>
      <c r="F20" s="787"/>
      <c r="G20" s="897">
        <f t="shared" si="5"/>
        <v>45272</v>
      </c>
      <c r="H20" s="771"/>
      <c r="I20" s="145"/>
      <c r="J20" s="145"/>
      <c r="K20" s="145"/>
      <c r="L20" s="145"/>
    </row>
    <row r="21" spans="1:12" s="147" customFormat="1" ht="18.75" hidden="1" customHeight="1" x14ac:dyDescent="0.2">
      <c r="A21" s="898"/>
      <c r="B21" s="634" t="s">
        <v>390</v>
      </c>
      <c r="C21" s="636" t="s">
        <v>409</v>
      </c>
      <c r="D21" s="636">
        <v>45284</v>
      </c>
      <c r="E21" s="777">
        <f>D21+5</f>
        <v>45289</v>
      </c>
      <c r="F21" s="787"/>
      <c r="G21" s="897">
        <f>G20+7</f>
        <v>45279</v>
      </c>
      <c r="H21" s="771">
        <v>45282</v>
      </c>
      <c r="I21" s="145"/>
      <c r="J21" s="145"/>
      <c r="K21" s="145"/>
      <c r="L21" s="145"/>
    </row>
    <row r="22" spans="1:12" s="147" customFormat="1" ht="18.75" hidden="1" customHeight="1" x14ac:dyDescent="0.2">
      <c r="A22" s="898" t="s">
        <v>410</v>
      </c>
      <c r="B22" s="778" t="s">
        <v>405</v>
      </c>
      <c r="C22" s="751" t="s">
        <v>411</v>
      </c>
      <c r="D22" s="636">
        <v>45288</v>
      </c>
      <c r="E22" s="777">
        <f>D22+5</f>
        <v>45293</v>
      </c>
      <c r="F22" s="787"/>
      <c r="G22" s="897">
        <f>G21+7</f>
        <v>45286</v>
      </c>
      <c r="H22" s="771"/>
      <c r="I22" s="145"/>
      <c r="J22" s="145"/>
      <c r="K22" s="145"/>
      <c r="L22" s="145"/>
    </row>
    <row r="23" spans="1:12" s="147" customFormat="1" ht="18.75" hidden="1" customHeight="1" x14ac:dyDescent="0.2">
      <c r="A23" s="898" t="s">
        <v>412</v>
      </c>
      <c r="B23" s="634" t="s">
        <v>390</v>
      </c>
      <c r="C23" s="777" t="s">
        <v>413</v>
      </c>
      <c r="D23" s="636">
        <v>44928</v>
      </c>
      <c r="E23" s="777">
        <f>D23+5</f>
        <v>44933</v>
      </c>
      <c r="F23" s="787"/>
      <c r="G23" s="897">
        <f t="shared" ref="G23:G26" si="7">G22+7</f>
        <v>45293</v>
      </c>
      <c r="H23" s="771"/>
      <c r="I23" s="145"/>
      <c r="J23" s="145"/>
      <c r="K23" s="145"/>
      <c r="L23" s="145"/>
    </row>
    <row r="24" spans="1:12" s="147" customFormat="1" ht="18.75" hidden="1" customHeight="1" x14ac:dyDescent="0.2">
      <c r="A24" s="898"/>
      <c r="B24" s="778" t="s">
        <v>405</v>
      </c>
      <c r="C24" s="751" t="s">
        <v>414</v>
      </c>
      <c r="D24" s="636">
        <v>45302</v>
      </c>
      <c r="E24" s="777">
        <f>D24+5</f>
        <v>45307</v>
      </c>
      <c r="F24" s="787"/>
      <c r="G24" s="897">
        <f t="shared" si="7"/>
        <v>45300</v>
      </c>
      <c r="H24" s="771"/>
      <c r="I24" s="145"/>
      <c r="J24" s="145"/>
      <c r="K24" s="145"/>
      <c r="L24" s="145"/>
    </row>
    <row r="25" spans="1:12" s="147" customFormat="1" ht="18.75" hidden="1" customHeight="1" x14ac:dyDescent="0.2">
      <c r="A25" s="898" t="s">
        <v>415</v>
      </c>
      <c r="B25" s="634" t="s">
        <v>390</v>
      </c>
      <c r="C25" s="636" t="s">
        <v>416</v>
      </c>
      <c r="D25" s="636">
        <f t="shared" ref="D25:D26" si="8">D24+7</f>
        <v>45309</v>
      </c>
      <c r="E25" s="777">
        <f t="shared" ref="E25:E30" si="9">E24+7</f>
        <v>45314</v>
      </c>
      <c r="F25" s="787"/>
      <c r="G25" s="897">
        <f t="shared" si="7"/>
        <v>45307</v>
      </c>
      <c r="H25" s="771"/>
      <c r="I25" s="145"/>
      <c r="J25" s="145"/>
      <c r="K25" s="145"/>
      <c r="L25" s="145"/>
    </row>
    <row r="26" spans="1:12" s="147" customFormat="1" ht="18.75" hidden="1" customHeight="1" x14ac:dyDescent="0.2">
      <c r="A26" s="898"/>
      <c r="B26" s="778" t="s">
        <v>405</v>
      </c>
      <c r="C26" s="751" t="s">
        <v>417</v>
      </c>
      <c r="D26" s="636">
        <f t="shared" si="8"/>
        <v>45316</v>
      </c>
      <c r="E26" s="777">
        <f t="shared" si="9"/>
        <v>45321</v>
      </c>
      <c r="F26" s="787"/>
      <c r="G26" s="897">
        <f t="shared" si="7"/>
        <v>45314</v>
      </c>
      <c r="H26" s="771"/>
      <c r="I26" s="145"/>
      <c r="J26" s="145"/>
      <c r="K26" s="145"/>
      <c r="L26" s="145"/>
    </row>
    <row r="27" spans="1:12" s="147" customFormat="1" ht="18.75" hidden="1" customHeight="1" x14ac:dyDescent="0.2">
      <c r="A27" s="898"/>
      <c r="B27" s="634" t="s">
        <v>390</v>
      </c>
      <c r="C27" s="636" t="s">
        <v>418</v>
      </c>
      <c r="D27" s="636">
        <v>45324</v>
      </c>
      <c r="E27" s="777">
        <f>D27+5</f>
        <v>45329</v>
      </c>
      <c r="F27" s="787"/>
      <c r="G27" s="897">
        <f t="shared" ref="G27:G40" si="10">G26+7</f>
        <v>45321</v>
      </c>
      <c r="H27" s="771"/>
      <c r="I27" s="145"/>
      <c r="J27" s="145"/>
      <c r="K27" s="145"/>
      <c r="L27" s="145"/>
    </row>
    <row r="28" spans="1:12" s="147" customFormat="1" ht="18.75" hidden="1" customHeight="1" x14ac:dyDescent="0.2">
      <c r="A28" s="898"/>
      <c r="B28" s="778" t="s">
        <v>405</v>
      </c>
      <c r="C28" s="751" t="s">
        <v>419</v>
      </c>
      <c r="D28" s="636">
        <v>45330</v>
      </c>
      <c r="E28" s="777">
        <f t="shared" si="9"/>
        <v>45336</v>
      </c>
      <c r="F28" s="787"/>
      <c r="G28" s="897">
        <f t="shared" si="10"/>
        <v>45328</v>
      </c>
      <c r="H28" s="771"/>
      <c r="I28" s="145"/>
      <c r="J28" s="145"/>
      <c r="K28" s="145"/>
      <c r="L28" s="145"/>
    </row>
    <row r="29" spans="1:12" s="147" customFormat="1" ht="18.75" hidden="1" customHeight="1" x14ac:dyDescent="0.2">
      <c r="A29" s="898"/>
      <c r="B29" s="634" t="s">
        <v>390</v>
      </c>
      <c r="C29" s="636" t="s">
        <v>420</v>
      </c>
      <c r="D29" s="636">
        <v>45336</v>
      </c>
      <c r="E29" s="777">
        <f>D29+5</f>
        <v>45341</v>
      </c>
      <c r="F29" s="787"/>
      <c r="G29" s="897">
        <f t="shared" si="10"/>
        <v>45335</v>
      </c>
      <c r="H29" s="771"/>
      <c r="I29" s="145"/>
      <c r="J29" s="145"/>
      <c r="K29" s="145"/>
      <c r="L29" s="145"/>
    </row>
    <row r="30" spans="1:12" s="147" customFormat="1" ht="18.75" hidden="1" customHeight="1" x14ac:dyDescent="0.2">
      <c r="A30" s="898"/>
      <c r="B30" s="778" t="s">
        <v>405</v>
      </c>
      <c r="C30" s="751" t="s">
        <v>421</v>
      </c>
      <c r="D30" s="636">
        <v>45344</v>
      </c>
      <c r="E30" s="777">
        <f t="shared" si="9"/>
        <v>45348</v>
      </c>
      <c r="F30" s="787"/>
      <c r="G30" s="897">
        <f t="shared" si="10"/>
        <v>45342</v>
      </c>
      <c r="H30" s="771"/>
      <c r="I30" s="145"/>
      <c r="J30" s="145"/>
      <c r="K30" s="145"/>
      <c r="L30" s="145"/>
    </row>
    <row r="31" spans="1:12" s="147" customFormat="1" ht="18.75" hidden="1" customHeight="1" x14ac:dyDescent="0.2">
      <c r="A31" s="898" t="s">
        <v>422</v>
      </c>
      <c r="B31" s="780" t="s">
        <v>388</v>
      </c>
      <c r="C31" s="636" t="s">
        <v>423</v>
      </c>
      <c r="D31" s="637">
        <v>45349</v>
      </c>
      <c r="E31" s="779">
        <f>D31+5</f>
        <v>45354</v>
      </c>
      <c r="F31" s="789"/>
      <c r="G31" s="936">
        <f t="shared" si="10"/>
        <v>45349</v>
      </c>
      <c r="H31" s="771"/>
      <c r="I31" s="145"/>
      <c r="J31" s="145"/>
      <c r="K31" s="145"/>
      <c r="L31" s="145"/>
    </row>
    <row r="32" spans="1:12" s="147" customFormat="1" ht="18.75" hidden="1" customHeight="1" x14ac:dyDescent="0.2">
      <c r="A32" s="898" t="s">
        <v>424</v>
      </c>
      <c r="B32" s="778" t="s">
        <v>390</v>
      </c>
      <c r="C32" s="761" t="s">
        <v>425</v>
      </c>
      <c r="D32" s="636">
        <v>45357</v>
      </c>
      <c r="E32" s="777">
        <f>D32+5</f>
        <v>45362</v>
      </c>
      <c r="F32" s="787"/>
      <c r="G32" s="990">
        <f t="shared" si="10"/>
        <v>45356</v>
      </c>
      <c r="H32" s="771"/>
      <c r="I32" s="145"/>
      <c r="J32" s="145"/>
      <c r="K32" s="145"/>
      <c r="L32" s="145"/>
    </row>
    <row r="33" spans="1:12" s="147" customFormat="1" ht="18.75" hidden="1" customHeight="1" x14ac:dyDescent="0.2">
      <c r="A33" s="898" t="s">
        <v>426</v>
      </c>
      <c r="B33" s="781" t="s">
        <v>405</v>
      </c>
      <c r="C33" s="762" t="s">
        <v>427</v>
      </c>
      <c r="D33" s="636">
        <v>45363</v>
      </c>
      <c r="E33" s="777">
        <f>D33+5</f>
        <v>45368</v>
      </c>
      <c r="F33" s="787"/>
      <c r="G33" s="990">
        <f t="shared" si="10"/>
        <v>45363</v>
      </c>
      <c r="H33" s="771"/>
      <c r="I33" s="145"/>
      <c r="J33" s="145"/>
      <c r="K33" s="145"/>
      <c r="L33" s="145"/>
    </row>
    <row r="34" spans="1:12" s="147" customFormat="1" ht="18.75" hidden="1" customHeight="1" x14ac:dyDescent="0.2">
      <c r="A34" s="898" t="s">
        <v>428</v>
      </c>
      <c r="B34" s="778" t="s">
        <v>390</v>
      </c>
      <c r="C34" s="761" t="s">
        <v>429</v>
      </c>
      <c r="D34" s="636">
        <v>45371</v>
      </c>
      <c r="E34" s="777">
        <f t="shared" ref="E34:E36" si="11">D34+5</f>
        <v>45376</v>
      </c>
      <c r="F34" s="787"/>
      <c r="G34" s="897">
        <f t="shared" si="10"/>
        <v>45370</v>
      </c>
      <c r="H34" s="771"/>
      <c r="I34" s="145"/>
      <c r="J34" s="145"/>
      <c r="K34" s="145"/>
      <c r="L34" s="145"/>
    </row>
    <row r="35" spans="1:12" s="147" customFormat="1" ht="18.75" hidden="1" customHeight="1" x14ac:dyDescent="0.2">
      <c r="A35" s="918" t="s">
        <v>430</v>
      </c>
      <c r="B35" s="988" t="s">
        <v>405</v>
      </c>
      <c r="C35" s="989" t="s">
        <v>431</v>
      </c>
      <c r="D35" s="777">
        <v>45380</v>
      </c>
      <c r="E35" s="777">
        <f t="shared" si="11"/>
        <v>45385</v>
      </c>
      <c r="F35" s="787"/>
      <c r="G35" s="777">
        <f t="shared" si="10"/>
        <v>45377</v>
      </c>
      <c r="H35" s="771"/>
      <c r="I35" s="145"/>
      <c r="J35" s="145"/>
      <c r="K35" s="145"/>
      <c r="L35" s="145"/>
    </row>
    <row r="36" spans="1:12" s="147" customFormat="1" ht="18.75" hidden="1" customHeight="1" x14ac:dyDescent="0.2">
      <c r="A36" s="918" t="s">
        <v>432</v>
      </c>
      <c r="B36" s="1057" t="s">
        <v>390</v>
      </c>
      <c r="C36" s="1035" t="s">
        <v>433</v>
      </c>
      <c r="D36" s="1035">
        <v>45385</v>
      </c>
      <c r="E36" s="777">
        <f t="shared" si="11"/>
        <v>45390</v>
      </c>
      <c r="F36" s="787"/>
      <c r="G36" s="777">
        <f t="shared" si="10"/>
        <v>45384</v>
      </c>
      <c r="H36" s="771"/>
      <c r="I36" s="145"/>
      <c r="J36" s="145"/>
      <c r="K36" s="145"/>
      <c r="L36" s="145"/>
    </row>
    <row r="37" spans="1:12" s="147" customFormat="1" ht="18.75" hidden="1" customHeight="1" x14ac:dyDescent="0.2">
      <c r="A37" s="918" t="s">
        <v>432</v>
      </c>
      <c r="B37" s="1057" t="s">
        <v>434</v>
      </c>
      <c r="C37" s="1035" t="s">
        <v>411</v>
      </c>
      <c r="D37" s="1035">
        <v>45398</v>
      </c>
      <c r="E37" s="777">
        <f t="shared" ref="E37:E39" si="12">D37+5</f>
        <v>45403</v>
      </c>
      <c r="F37" s="787"/>
      <c r="G37" s="777">
        <f t="shared" si="10"/>
        <v>45391</v>
      </c>
      <c r="H37" s="771"/>
      <c r="I37" s="145"/>
      <c r="J37" s="145"/>
      <c r="K37" s="145"/>
      <c r="L37" s="145"/>
    </row>
    <row r="38" spans="1:12" s="147" customFormat="1" ht="18.75" hidden="1" customHeight="1" x14ac:dyDescent="0.2">
      <c r="A38" s="918"/>
      <c r="B38" s="1057" t="s">
        <v>390</v>
      </c>
      <c r="C38" s="1035" t="s">
        <v>435</v>
      </c>
      <c r="D38" s="1035">
        <v>45402</v>
      </c>
      <c r="E38" s="777">
        <f t="shared" si="12"/>
        <v>45407</v>
      </c>
      <c r="F38" s="787"/>
      <c r="G38" s="777">
        <f t="shared" si="10"/>
        <v>45398</v>
      </c>
      <c r="H38" s="771"/>
      <c r="I38" s="145"/>
      <c r="J38" s="145"/>
      <c r="K38" s="145"/>
      <c r="L38" s="145"/>
    </row>
    <row r="39" spans="1:12" s="147" customFormat="1" ht="18.75" hidden="1" customHeight="1" x14ac:dyDescent="0.2">
      <c r="A39" s="918" t="s">
        <v>436</v>
      </c>
      <c r="B39" s="1057" t="s">
        <v>434</v>
      </c>
      <c r="C39" s="1035" t="s">
        <v>414</v>
      </c>
      <c r="D39" s="1035">
        <v>45418</v>
      </c>
      <c r="E39" s="777">
        <f t="shared" si="12"/>
        <v>45423</v>
      </c>
      <c r="F39" s="787"/>
      <c r="G39" s="777">
        <f t="shared" si="10"/>
        <v>45405</v>
      </c>
      <c r="H39" s="771"/>
      <c r="I39" s="145"/>
      <c r="J39" s="145"/>
      <c r="K39" s="145"/>
      <c r="L39" s="145"/>
    </row>
    <row r="40" spans="1:12" s="147" customFormat="1" ht="20.100000000000001" hidden="1" customHeight="1" x14ac:dyDescent="0.2">
      <c r="A40" s="918" t="s">
        <v>390</v>
      </c>
      <c r="B40" s="1057" t="s">
        <v>437</v>
      </c>
      <c r="C40" s="1035" t="s">
        <v>438</v>
      </c>
      <c r="D40" s="1035">
        <v>45425</v>
      </c>
      <c r="E40" s="777">
        <f t="shared" ref="E40:E41" si="13">D40+5</f>
        <v>45430</v>
      </c>
      <c r="F40" s="787"/>
      <c r="G40" s="777">
        <f t="shared" si="10"/>
        <v>45412</v>
      </c>
      <c r="H40" s="771"/>
      <c r="I40" s="145"/>
      <c r="J40" s="145"/>
      <c r="K40" s="145"/>
      <c r="L40" s="145"/>
    </row>
    <row r="41" spans="1:12" s="147" customFormat="1" ht="20.100000000000001" hidden="1" customHeight="1" x14ac:dyDescent="0.2">
      <c r="A41" s="918" t="s">
        <v>439</v>
      </c>
      <c r="B41" s="1057" t="s">
        <v>434</v>
      </c>
      <c r="C41" s="1035" t="s">
        <v>417</v>
      </c>
      <c r="D41" s="1035">
        <v>45439</v>
      </c>
      <c r="E41" s="777">
        <f t="shared" si="13"/>
        <v>45444</v>
      </c>
      <c r="F41" s="787"/>
      <c r="G41" s="777">
        <f t="shared" ref="G41:G52" si="14">G40+7</f>
        <v>45419</v>
      </c>
      <c r="H41" s="771"/>
      <c r="I41" s="145"/>
      <c r="J41" s="145"/>
      <c r="K41" s="145"/>
      <c r="L41" s="145"/>
    </row>
    <row r="42" spans="1:12" s="147" customFormat="1" ht="20.100000000000001" hidden="1" customHeight="1" x14ac:dyDescent="0.2">
      <c r="A42" s="918" t="s">
        <v>390</v>
      </c>
      <c r="B42" s="1014" t="s">
        <v>388</v>
      </c>
      <c r="C42" s="1035" t="s">
        <v>440</v>
      </c>
      <c r="D42" s="820">
        <v>45434</v>
      </c>
      <c r="E42" s="820">
        <f>D42+5</f>
        <v>45439</v>
      </c>
      <c r="F42" s="787"/>
      <c r="G42" s="777">
        <f t="shared" si="14"/>
        <v>45426</v>
      </c>
      <c r="H42" s="771"/>
      <c r="I42" s="145"/>
      <c r="J42" s="145"/>
      <c r="K42" s="145"/>
      <c r="L42" s="145"/>
    </row>
    <row r="43" spans="1:12" s="147" customFormat="1" ht="20.100000000000001" hidden="1" customHeight="1" x14ac:dyDescent="0.2">
      <c r="A43" s="918" t="s">
        <v>434</v>
      </c>
      <c r="B43" s="1057" t="s">
        <v>437</v>
      </c>
      <c r="C43" s="1035" t="s">
        <v>441</v>
      </c>
      <c r="D43" s="1035">
        <v>45443</v>
      </c>
      <c r="E43" s="777">
        <f t="shared" ref="E43" si="15">D43+5</f>
        <v>45448</v>
      </c>
      <c r="F43" s="787"/>
      <c r="G43" s="777">
        <f t="shared" si="14"/>
        <v>45433</v>
      </c>
      <c r="H43" s="771"/>
      <c r="I43" s="145"/>
      <c r="J43" s="145"/>
      <c r="K43" s="145"/>
      <c r="L43" s="145"/>
    </row>
    <row r="44" spans="1:12" s="147" customFormat="1" ht="20.100000000000001" hidden="1" customHeight="1" x14ac:dyDescent="0.2">
      <c r="A44" s="918" t="s">
        <v>442</v>
      </c>
      <c r="B44" s="1057" t="s">
        <v>434</v>
      </c>
      <c r="C44" s="1035" t="s">
        <v>419</v>
      </c>
      <c r="D44" s="1035">
        <v>45456</v>
      </c>
      <c r="E44" s="777">
        <f>D44+5</f>
        <v>45461</v>
      </c>
      <c r="F44" s="787"/>
      <c r="G44" s="777">
        <f t="shared" si="14"/>
        <v>45440</v>
      </c>
      <c r="H44" s="771"/>
      <c r="I44" s="145"/>
      <c r="J44" s="145"/>
      <c r="K44" s="145"/>
      <c r="L44" s="145"/>
    </row>
    <row r="45" spans="1:12" s="147" customFormat="1" ht="20.100000000000001" hidden="1" customHeight="1" x14ac:dyDescent="0.2">
      <c r="A45" s="918" t="s">
        <v>434</v>
      </c>
      <c r="B45" s="1057" t="s">
        <v>437</v>
      </c>
      <c r="C45" s="1035" t="s">
        <v>443</v>
      </c>
      <c r="D45" s="1035">
        <v>45462</v>
      </c>
      <c r="E45" s="777">
        <f t="shared" ref="E45" si="16">D45+5</f>
        <v>45467</v>
      </c>
      <c r="F45" s="787"/>
      <c r="G45" s="777">
        <f t="shared" si="14"/>
        <v>45447</v>
      </c>
      <c r="H45" s="634">
        <f>WEEKNUM(G45)</f>
        <v>23</v>
      </c>
      <c r="I45" s="145"/>
      <c r="J45" s="145"/>
      <c r="K45" s="145"/>
      <c r="L45" s="145"/>
    </row>
    <row r="46" spans="1:12" s="147" customFormat="1" ht="20.100000000000001" hidden="1" customHeight="1" x14ac:dyDescent="0.2">
      <c r="A46" s="918" t="s">
        <v>444</v>
      </c>
      <c r="B46" s="1057" t="s">
        <v>405</v>
      </c>
      <c r="C46" s="1035" t="s">
        <v>445</v>
      </c>
      <c r="D46" s="1035">
        <v>45479</v>
      </c>
      <c r="E46" s="777">
        <f>D46+5</f>
        <v>45484</v>
      </c>
      <c r="F46" s="787"/>
      <c r="G46" s="777">
        <f t="shared" si="14"/>
        <v>45454</v>
      </c>
      <c r="H46" s="634">
        <f t="shared" ref="H46:H54" si="17">WEEKNUM(G46)</f>
        <v>24</v>
      </c>
      <c r="I46" s="145"/>
      <c r="J46" s="145"/>
      <c r="K46" s="145"/>
      <c r="L46" s="145"/>
    </row>
    <row r="47" spans="1:12" s="147" customFormat="1" ht="20.100000000000001" hidden="1" customHeight="1" x14ac:dyDescent="0.2">
      <c r="A47" s="918" t="s">
        <v>434</v>
      </c>
      <c r="B47" s="1014" t="s">
        <v>388</v>
      </c>
      <c r="C47" s="1035" t="s">
        <v>446</v>
      </c>
      <c r="D47" s="1035">
        <v>45468</v>
      </c>
      <c r="E47" s="777">
        <f t="shared" ref="E47" si="18">D47+5</f>
        <v>45473</v>
      </c>
      <c r="F47" s="787"/>
      <c r="G47" s="777">
        <f t="shared" si="14"/>
        <v>45461</v>
      </c>
      <c r="H47" s="634">
        <f t="shared" si="17"/>
        <v>25</v>
      </c>
      <c r="I47" s="145"/>
      <c r="J47" s="145"/>
      <c r="K47" s="145"/>
      <c r="L47" s="145"/>
    </row>
    <row r="48" spans="1:12" s="147" customFormat="1" ht="20.100000000000001" hidden="1" customHeight="1" x14ac:dyDescent="0.2">
      <c r="A48" s="918" t="s">
        <v>447</v>
      </c>
      <c r="B48" s="1014" t="s">
        <v>388</v>
      </c>
      <c r="C48" s="1035" t="s">
        <v>448</v>
      </c>
      <c r="D48" s="1035">
        <v>45468</v>
      </c>
      <c r="E48" s="777">
        <f t="shared" ref="E48" si="19">D48+5</f>
        <v>45473</v>
      </c>
      <c r="F48" s="787"/>
      <c r="G48" s="777">
        <f t="shared" si="14"/>
        <v>45468</v>
      </c>
      <c r="H48" s="634">
        <f t="shared" si="17"/>
        <v>26</v>
      </c>
      <c r="I48" s="145"/>
      <c r="J48" s="145"/>
      <c r="K48" s="145"/>
      <c r="L48" s="145"/>
    </row>
    <row r="49" spans="1:12" s="147" customFormat="1" ht="20.100000000000001" hidden="1" customHeight="1" x14ac:dyDescent="0.2">
      <c r="A49" s="918" t="s">
        <v>449</v>
      </c>
      <c r="B49" s="1014" t="s">
        <v>388</v>
      </c>
      <c r="C49" s="1035" t="s">
        <v>450</v>
      </c>
      <c r="D49" s="1035">
        <v>45483</v>
      </c>
      <c r="E49" s="777">
        <f>D49+5</f>
        <v>45488</v>
      </c>
      <c r="F49" s="787"/>
      <c r="G49" s="777">
        <f t="shared" si="14"/>
        <v>45475</v>
      </c>
      <c r="H49" s="634">
        <f t="shared" si="17"/>
        <v>27</v>
      </c>
      <c r="I49" s="145"/>
      <c r="J49" s="145"/>
      <c r="K49" s="145"/>
      <c r="L49" s="145"/>
    </row>
    <row r="50" spans="1:12" s="147" customFormat="1" ht="20.100000000000001" hidden="1" customHeight="1" x14ac:dyDescent="0.2">
      <c r="A50" s="918" t="s">
        <v>451</v>
      </c>
      <c r="B50" s="1014" t="s">
        <v>452</v>
      </c>
      <c r="C50" s="1035" t="s">
        <v>453</v>
      </c>
      <c r="D50" s="820">
        <v>45495</v>
      </c>
      <c r="E50" s="820"/>
      <c r="F50" s="787"/>
      <c r="G50" s="777">
        <f t="shared" si="14"/>
        <v>45482</v>
      </c>
      <c r="H50" s="634">
        <f t="shared" si="17"/>
        <v>28</v>
      </c>
      <c r="I50" s="145"/>
      <c r="J50" s="145"/>
      <c r="K50" s="145"/>
      <c r="L50" s="145"/>
    </row>
    <row r="51" spans="1:12" s="147" customFormat="1" ht="20.100000000000001" hidden="1" customHeight="1" x14ac:dyDescent="0.2">
      <c r="A51" s="918" t="s">
        <v>437</v>
      </c>
      <c r="B51" s="1014" t="s">
        <v>388</v>
      </c>
      <c r="C51" s="1035" t="s">
        <v>454</v>
      </c>
      <c r="D51" s="820">
        <v>45468</v>
      </c>
      <c r="E51" s="820">
        <f t="shared" ref="E51" si="20">D51+5</f>
        <v>45473</v>
      </c>
      <c r="F51" s="787"/>
      <c r="G51" s="777">
        <f t="shared" si="14"/>
        <v>45489</v>
      </c>
      <c r="H51" s="634">
        <f t="shared" si="17"/>
        <v>29</v>
      </c>
      <c r="I51" s="145"/>
      <c r="J51" s="145"/>
      <c r="K51" s="145"/>
      <c r="L51" s="145"/>
    </row>
    <row r="52" spans="1:12" s="147" customFormat="1" ht="20.100000000000001" hidden="1" customHeight="1" x14ac:dyDescent="0.2">
      <c r="A52" s="918"/>
      <c r="B52" s="1155" t="s">
        <v>390</v>
      </c>
      <c r="C52" s="1035" t="s">
        <v>455</v>
      </c>
      <c r="D52" s="820">
        <v>45497</v>
      </c>
      <c r="E52" s="820">
        <f t="shared" ref="E52" si="21">D52+5</f>
        <v>45502</v>
      </c>
      <c r="F52" s="787"/>
      <c r="G52" s="777">
        <f t="shared" si="14"/>
        <v>45496</v>
      </c>
      <c r="H52" s="634">
        <f t="shared" si="17"/>
        <v>30</v>
      </c>
      <c r="I52" s="145"/>
      <c r="J52" s="145"/>
      <c r="K52" s="145"/>
      <c r="L52" s="145"/>
    </row>
    <row r="53" spans="1:12" s="147" customFormat="1" ht="20.100000000000001" hidden="1" customHeight="1" x14ac:dyDescent="0.2">
      <c r="A53" s="918" t="s">
        <v>437</v>
      </c>
      <c r="B53" s="1155" t="s">
        <v>456</v>
      </c>
      <c r="C53" s="1035" t="s">
        <v>457</v>
      </c>
      <c r="D53" s="820">
        <v>45504</v>
      </c>
      <c r="E53" s="820">
        <f>D53+5</f>
        <v>45509</v>
      </c>
      <c r="F53" s="787"/>
      <c r="G53" s="777">
        <f>G51+7</f>
        <v>45496</v>
      </c>
      <c r="H53" s="634">
        <f>WEEKNUM(G53)</f>
        <v>30</v>
      </c>
      <c r="I53" s="145"/>
      <c r="J53" s="145"/>
      <c r="K53" s="145"/>
      <c r="L53" s="145"/>
    </row>
    <row r="54" spans="1:12" s="147" customFormat="1" ht="20.100000000000001" hidden="1" customHeight="1" x14ac:dyDescent="0.2">
      <c r="A54" s="918"/>
      <c r="B54" s="1155" t="s">
        <v>400</v>
      </c>
      <c r="C54" s="1035" t="s">
        <v>458</v>
      </c>
      <c r="D54" s="820">
        <v>45511</v>
      </c>
      <c r="E54" s="820">
        <f>D54+5</f>
        <v>45516</v>
      </c>
      <c r="F54" s="787"/>
      <c r="G54" s="777">
        <f>G52+7</f>
        <v>45503</v>
      </c>
      <c r="H54" s="634">
        <f t="shared" si="17"/>
        <v>31</v>
      </c>
      <c r="I54" s="145"/>
      <c r="J54" s="145"/>
      <c r="K54" s="145"/>
      <c r="L54" s="145"/>
    </row>
    <row r="55" spans="1:12" s="147" customFormat="1" ht="20.100000000000001" hidden="1" customHeight="1" x14ac:dyDescent="0.2">
      <c r="A55" s="918" t="s">
        <v>449</v>
      </c>
      <c r="B55" s="1014" t="s">
        <v>388</v>
      </c>
      <c r="C55" s="1035" t="s">
        <v>459</v>
      </c>
      <c r="D55" s="820">
        <v>45492</v>
      </c>
      <c r="E55" s="820">
        <f>D55+5</f>
        <v>45497</v>
      </c>
      <c r="F55" s="787"/>
      <c r="G55" s="777">
        <f t="shared" ref="G55" si="22">G54+7</f>
        <v>45510</v>
      </c>
      <c r="H55" s="634">
        <f t="shared" ref="H55" si="23">WEEKNUM(G55)</f>
        <v>32</v>
      </c>
      <c r="I55" s="145"/>
      <c r="J55" s="145"/>
      <c r="K55" s="145"/>
      <c r="L55" s="145"/>
    </row>
    <row r="56" spans="1:12" s="147" customFormat="1" ht="20.100000000000001" hidden="1" customHeight="1" x14ac:dyDescent="0.2">
      <c r="A56" s="918"/>
      <c r="B56" s="1014" t="s">
        <v>452</v>
      </c>
      <c r="C56" s="1035" t="s">
        <v>460</v>
      </c>
      <c r="D56" s="820">
        <v>45502</v>
      </c>
      <c r="E56" s="820">
        <f t="shared" ref="E56" si="24">D56+5</f>
        <v>45507</v>
      </c>
      <c r="F56" s="787"/>
      <c r="G56" s="777"/>
      <c r="H56" s="634">
        <f t="shared" ref="H56:H57" si="25">WEEKNUM(G56)</f>
        <v>0</v>
      </c>
      <c r="I56" s="145"/>
      <c r="J56" s="145"/>
      <c r="K56" s="145"/>
      <c r="L56" s="145"/>
    </row>
    <row r="57" spans="1:12" s="147" customFormat="1" ht="20.100000000000001" hidden="1" customHeight="1" x14ac:dyDescent="0.2">
      <c r="A57" s="918"/>
      <c r="B57" s="1057" t="s">
        <v>390</v>
      </c>
      <c r="C57" s="1035" t="s">
        <v>458</v>
      </c>
      <c r="D57" s="1035">
        <v>45502</v>
      </c>
      <c r="E57" s="777">
        <f t="shared" ref="E57" si="26">D57+5</f>
        <v>45507</v>
      </c>
      <c r="F57" s="787"/>
      <c r="G57" s="777"/>
      <c r="H57" s="634">
        <f t="shared" si="25"/>
        <v>0</v>
      </c>
      <c r="I57" s="145"/>
      <c r="J57" s="145"/>
      <c r="K57" s="145"/>
      <c r="L57" s="145"/>
    </row>
    <row r="58" spans="1:12" s="147" customFormat="1" ht="20.100000000000001" hidden="1" customHeight="1" x14ac:dyDescent="0.2">
      <c r="A58" s="918"/>
      <c r="B58" s="1057"/>
      <c r="C58" s="1035"/>
      <c r="D58" s="1035"/>
      <c r="E58" s="777"/>
      <c r="F58" s="787"/>
      <c r="G58" s="783"/>
      <c r="H58" s="633"/>
      <c r="I58" s="145"/>
      <c r="J58" s="145"/>
      <c r="K58" s="145"/>
      <c r="L58" s="145"/>
    </row>
    <row r="59" spans="1:12" s="147" customFormat="1" ht="20.100000000000001" customHeight="1" x14ac:dyDescent="0.2">
      <c r="A59" s="918"/>
      <c r="B59" s="1158"/>
      <c r="C59" s="783"/>
      <c r="D59" s="783"/>
      <c r="E59" s="783"/>
      <c r="F59" s="787"/>
      <c r="G59" s="783"/>
      <c r="H59" s="633"/>
      <c r="I59" s="145"/>
      <c r="J59" s="145"/>
      <c r="K59" s="145"/>
      <c r="L59" s="145"/>
    </row>
    <row r="60" spans="1:12" s="147" customFormat="1" ht="18.75" customHeight="1" x14ac:dyDescent="0.2">
      <c r="A60" s="898"/>
      <c r="B60" s="782"/>
      <c r="C60" s="770"/>
      <c r="D60" s="771"/>
      <c r="E60" s="783"/>
      <c r="F60" s="787"/>
      <c r="G60" s="436"/>
      <c r="H60" s="436"/>
      <c r="I60" s="771"/>
      <c r="J60" s="145"/>
      <c r="K60" s="145"/>
      <c r="L60" s="145"/>
    </row>
    <row r="61" spans="1:12" s="193" customFormat="1" ht="33" customHeight="1" x14ac:dyDescent="0.2">
      <c r="A61" s="825"/>
      <c r="B61" s="917"/>
      <c r="C61" s="633"/>
      <c r="D61" s="1176" t="s">
        <v>378</v>
      </c>
      <c r="E61" s="1020" t="s">
        <v>461</v>
      </c>
      <c r="F61" s="1030" t="s">
        <v>305</v>
      </c>
      <c r="G61" s="1020" t="s">
        <v>252</v>
      </c>
      <c r="H61" s="1020" t="s">
        <v>183</v>
      </c>
      <c r="I61" s="1020" t="s">
        <v>175</v>
      </c>
      <c r="J61" s="788"/>
      <c r="K61" s="917"/>
    </row>
    <row r="62" spans="1:12" s="193" customFormat="1" ht="21" customHeight="1" x14ac:dyDescent="0.2">
      <c r="A62" s="825"/>
      <c r="B62" s="1023" t="s">
        <v>380</v>
      </c>
      <c r="C62" s="1023" t="s">
        <v>381</v>
      </c>
      <c r="D62" s="1177"/>
      <c r="E62" s="1019" t="s">
        <v>342</v>
      </c>
      <c r="F62" s="1059" t="s">
        <v>268</v>
      </c>
      <c r="G62" s="1059" t="s">
        <v>284</v>
      </c>
      <c r="H62" s="1059" t="s">
        <v>327</v>
      </c>
      <c r="I62" s="1059" t="s">
        <v>177</v>
      </c>
      <c r="J62" s="788"/>
      <c r="K62" s="1135" t="s">
        <v>382</v>
      </c>
      <c r="L62" s="1135" t="s">
        <v>383</v>
      </c>
    </row>
    <row r="63" spans="1:12" s="193" customFormat="1" ht="21" hidden="1" customHeight="1" x14ac:dyDescent="0.2">
      <c r="A63" s="825"/>
      <c r="B63" s="822" t="s">
        <v>462</v>
      </c>
      <c r="C63" s="822" t="s">
        <v>463</v>
      </c>
      <c r="D63" s="636">
        <v>45262</v>
      </c>
      <c r="E63" s="822">
        <f t="shared" ref="E63:E80" si="27">D63+2</f>
        <v>45264</v>
      </c>
      <c r="F63" s="822">
        <f t="shared" ref="F63:F80" si="28">D63+5</f>
        <v>45267</v>
      </c>
      <c r="G63" s="822">
        <f t="shared" ref="G63:G80" si="29">D63+10</f>
        <v>45272</v>
      </c>
      <c r="H63" s="822">
        <f t="shared" ref="H63:H80" si="30">D63+16</f>
        <v>45278</v>
      </c>
      <c r="I63" s="822">
        <f t="shared" ref="I63:I80" si="31">D63+21</f>
        <v>45283</v>
      </c>
      <c r="J63" s="788">
        <v>45263</v>
      </c>
      <c r="K63" s="827"/>
      <c r="L63" s="771"/>
    </row>
    <row r="64" spans="1:12" s="193" customFormat="1" ht="21" hidden="1" customHeight="1" x14ac:dyDescent="0.2">
      <c r="A64" s="825"/>
      <c r="B64" s="822" t="s">
        <v>464</v>
      </c>
      <c r="C64" s="822" t="s">
        <v>465</v>
      </c>
      <c r="D64" s="636">
        <v>45269</v>
      </c>
      <c r="E64" s="822">
        <f t="shared" si="27"/>
        <v>45271</v>
      </c>
      <c r="F64" s="822">
        <f t="shared" si="28"/>
        <v>45274</v>
      </c>
      <c r="G64" s="822">
        <f t="shared" si="29"/>
        <v>45279</v>
      </c>
      <c r="H64" s="822">
        <f t="shared" si="30"/>
        <v>45285</v>
      </c>
      <c r="I64" s="822">
        <f t="shared" si="31"/>
        <v>45290</v>
      </c>
      <c r="J64" s="788">
        <v>45270</v>
      </c>
      <c r="K64" s="827"/>
      <c r="L64" s="771"/>
    </row>
    <row r="65" spans="1:12" s="193" customFormat="1" ht="21" hidden="1" customHeight="1" x14ac:dyDescent="0.2">
      <c r="A65" s="825"/>
      <c r="B65" s="822" t="s">
        <v>466</v>
      </c>
      <c r="C65" s="822" t="s">
        <v>467</v>
      </c>
      <c r="D65" s="636">
        <v>45277</v>
      </c>
      <c r="E65" s="822">
        <f t="shared" si="27"/>
        <v>45279</v>
      </c>
      <c r="F65" s="822">
        <f t="shared" si="28"/>
        <v>45282</v>
      </c>
      <c r="G65" s="822">
        <f t="shared" si="29"/>
        <v>45287</v>
      </c>
      <c r="H65" s="822">
        <f t="shared" si="30"/>
        <v>45293</v>
      </c>
      <c r="I65" s="822">
        <f t="shared" si="31"/>
        <v>45298</v>
      </c>
      <c r="J65" s="788">
        <v>45277</v>
      </c>
      <c r="K65" s="827"/>
      <c r="L65" s="771"/>
    </row>
    <row r="66" spans="1:12" s="193" customFormat="1" ht="21" hidden="1" customHeight="1" x14ac:dyDescent="0.2">
      <c r="A66" s="825" t="s">
        <v>468</v>
      </c>
      <c r="B66" s="636" t="s">
        <v>469</v>
      </c>
      <c r="C66" s="822" t="s">
        <v>470</v>
      </c>
      <c r="D66" s="636">
        <v>45285</v>
      </c>
      <c r="E66" s="822">
        <f t="shared" si="27"/>
        <v>45287</v>
      </c>
      <c r="F66" s="822">
        <f t="shared" si="28"/>
        <v>45290</v>
      </c>
      <c r="G66" s="822">
        <f t="shared" si="29"/>
        <v>45295</v>
      </c>
      <c r="H66" s="822">
        <f t="shared" si="30"/>
        <v>45301</v>
      </c>
      <c r="I66" s="822">
        <f t="shared" si="31"/>
        <v>45306</v>
      </c>
      <c r="J66" s="788">
        <v>45284</v>
      </c>
      <c r="K66" s="827"/>
      <c r="L66" s="771"/>
    </row>
    <row r="67" spans="1:12" s="193" customFormat="1" ht="21" hidden="1" customHeight="1" x14ac:dyDescent="0.2">
      <c r="A67" s="825"/>
      <c r="B67" s="822" t="s">
        <v>471</v>
      </c>
      <c r="C67" s="822" t="s">
        <v>472</v>
      </c>
      <c r="D67" s="636">
        <v>45294</v>
      </c>
      <c r="E67" s="822">
        <f t="shared" si="27"/>
        <v>45296</v>
      </c>
      <c r="F67" s="823">
        <f t="shared" si="28"/>
        <v>45299</v>
      </c>
      <c r="G67" s="822">
        <f t="shared" si="29"/>
        <v>45304</v>
      </c>
      <c r="H67" s="822">
        <f t="shared" si="30"/>
        <v>45310</v>
      </c>
      <c r="I67" s="822">
        <f t="shared" si="31"/>
        <v>45315</v>
      </c>
      <c r="J67" s="788">
        <v>45291</v>
      </c>
      <c r="K67" s="827"/>
      <c r="L67" s="771"/>
    </row>
    <row r="68" spans="1:12" s="193" customFormat="1" ht="21" hidden="1" customHeight="1" x14ac:dyDescent="0.2">
      <c r="A68" s="825"/>
      <c r="B68" s="822" t="s">
        <v>473</v>
      </c>
      <c r="C68" s="822" t="s">
        <v>474</v>
      </c>
      <c r="D68" s="636">
        <v>44932</v>
      </c>
      <c r="E68" s="822">
        <f t="shared" si="27"/>
        <v>44934</v>
      </c>
      <c r="F68" s="822">
        <f t="shared" si="28"/>
        <v>44937</v>
      </c>
      <c r="G68" s="822">
        <f t="shared" si="29"/>
        <v>44942</v>
      </c>
      <c r="H68" s="822">
        <f t="shared" si="30"/>
        <v>44948</v>
      </c>
      <c r="I68" s="822">
        <f t="shared" si="31"/>
        <v>44953</v>
      </c>
      <c r="J68" s="788">
        <v>45298</v>
      </c>
      <c r="K68" s="827"/>
      <c r="L68" s="771"/>
    </row>
    <row r="69" spans="1:12" s="193" customFormat="1" ht="21" hidden="1" customHeight="1" x14ac:dyDescent="0.2">
      <c r="A69" s="825" t="s">
        <v>475</v>
      </c>
      <c r="B69" s="822" t="s">
        <v>476</v>
      </c>
      <c r="C69" s="822" t="s">
        <v>477</v>
      </c>
      <c r="D69" s="636">
        <f t="shared" ref="D69:D71" si="32">D68+7</f>
        <v>44939</v>
      </c>
      <c r="E69" s="822">
        <f t="shared" si="27"/>
        <v>44941</v>
      </c>
      <c r="F69" s="822">
        <f t="shared" si="28"/>
        <v>44944</v>
      </c>
      <c r="G69" s="822">
        <f t="shared" si="29"/>
        <v>44949</v>
      </c>
      <c r="H69" s="822">
        <f t="shared" si="30"/>
        <v>44955</v>
      </c>
      <c r="I69" s="822">
        <f t="shared" si="31"/>
        <v>44960</v>
      </c>
      <c r="J69" s="788">
        <v>45305</v>
      </c>
      <c r="K69" s="827"/>
      <c r="L69" s="771"/>
    </row>
    <row r="70" spans="1:12" s="193" customFormat="1" ht="21" hidden="1" customHeight="1" x14ac:dyDescent="0.2">
      <c r="A70" s="825"/>
      <c r="B70" s="822" t="s">
        <v>462</v>
      </c>
      <c r="C70" s="822" t="s">
        <v>478</v>
      </c>
      <c r="D70" s="636">
        <f t="shared" si="32"/>
        <v>44946</v>
      </c>
      <c r="E70" s="822">
        <f t="shared" si="27"/>
        <v>44948</v>
      </c>
      <c r="F70" s="823">
        <f t="shared" si="28"/>
        <v>44951</v>
      </c>
      <c r="G70" s="822">
        <f t="shared" si="29"/>
        <v>44956</v>
      </c>
      <c r="H70" s="822">
        <f t="shared" si="30"/>
        <v>44962</v>
      </c>
      <c r="I70" s="823">
        <f t="shared" si="31"/>
        <v>44967</v>
      </c>
      <c r="J70" s="788">
        <v>45312</v>
      </c>
      <c r="K70" s="827"/>
      <c r="L70" s="771"/>
    </row>
    <row r="71" spans="1:12" s="193" customFormat="1" ht="21" hidden="1" customHeight="1" x14ac:dyDescent="0.2">
      <c r="A71" s="825"/>
      <c r="B71" s="822" t="s">
        <v>464</v>
      </c>
      <c r="C71" s="822" t="s">
        <v>479</v>
      </c>
      <c r="D71" s="636">
        <f t="shared" si="32"/>
        <v>44953</v>
      </c>
      <c r="E71" s="822">
        <f t="shared" si="27"/>
        <v>44955</v>
      </c>
      <c r="F71" s="823">
        <f t="shared" si="28"/>
        <v>44958</v>
      </c>
      <c r="G71" s="822">
        <f t="shared" si="29"/>
        <v>44963</v>
      </c>
      <c r="H71" s="822">
        <f t="shared" si="30"/>
        <v>44969</v>
      </c>
      <c r="I71" s="823">
        <f t="shared" si="31"/>
        <v>44974</v>
      </c>
      <c r="J71" s="788">
        <v>45319</v>
      </c>
      <c r="K71" s="827"/>
      <c r="L71" s="771"/>
    </row>
    <row r="72" spans="1:12" s="193" customFormat="1" ht="18" hidden="1" customHeight="1" x14ac:dyDescent="0.2">
      <c r="A72" s="825"/>
      <c r="B72" s="822" t="s">
        <v>466</v>
      </c>
      <c r="C72" s="822" t="s">
        <v>480</v>
      </c>
      <c r="D72" s="636">
        <v>45330</v>
      </c>
      <c r="E72" s="822">
        <f t="shared" si="27"/>
        <v>45332</v>
      </c>
      <c r="F72" s="822">
        <f t="shared" si="28"/>
        <v>45335</v>
      </c>
      <c r="G72" s="822">
        <f t="shared" si="29"/>
        <v>45340</v>
      </c>
      <c r="H72" s="822">
        <f t="shared" si="30"/>
        <v>45346</v>
      </c>
      <c r="I72" s="822">
        <f t="shared" si="31"/>
        <v>45351</v>
      </c>
      <c r="J72" s="788">
        <v>45326</v>
      </c>
      <c r="K72" s="827"/>
      <c r="L72" s="771"/>
    </row>
    <row r="73" spans="1:12" s="193" customFormat="1" ht="18" hidden="1" customHeight="1" x14ac:dyDescent="0.2">
      <c r="A73" s="825"/>
      <c r="B73" s="822" t="s">
        <v>469</v>
      </c>
      <c r="C73" s="822" t="s">
        <v>481</v>
      </c>
      <c r="D73" s="636">
        <v>45333</v>
      </c>
      <c r="E73" s="822">
        <f t="shared" si="27"/>
        <v>45335</v>
      </c>
      <c r="F73" s="822">
        <f t="shared" si="28"/>
        <v>45338</v>
      </c>
      <c r="G73" s="822">
        <f t="shared" si="29"/>
        <v>45343</v>
      </c>
      <c r="H73" s="822">
        <f t="shared" si="30"/>
        <v>45349</v>
      </c>
      <c r="I73" s="822">
        <f t="shared" si="31"/>
        <v>45354</v>
      </c>
      <c r="K73" s="813">
        <v>45333</v>
      </c>
      <c r="L73" s="771"/>
    </row>
    <row r="74" spans="1:12" s="193" customFormat="1" ht="18" hidden="1" customHeight="1" x14ac:dyDescent="0.2">
      <c r="A74" s="825"/>
      <c r="B74" s="822" t="s">
        <v>471</v>
      </c>
      <c r="C74" s="822" t="s">
        <v>482</v>
      </c>
      <c r="D74" s="636">
        <v>45340</v>
      </c>
      <c r="E74" s="822">
        <f t="shared" si="27"/>
        <v>45342</v>
      </c>
      <c r="F74" s="822">
        <f t="shared" si="28"/>
        <v>45345</v>
      </c>
      <c r="G74" s="822">
        <f t="shared" si="29"/>
        <v>45350</v>
      </c>
      <c r="H74" s="822">
        <f t="shared" si="30"/>
        <v>45356</v>
      </c>
      <c r="I74" s="822">
        <f t="shared" si="31"/>
        <v>45361</v>
      </c>
      <c r="K74" s="813">
        <v>45340</v>
      </c>
      <c r="L74" s="771"/>
    </row>
    <row r="75" spans="1:12" s="193" customFormat="1" ht="18" hidden="1" customHeight="1" x14ac:dyDescent="0.2">
      <c r="A75" s="825" t="s">
        <v>483</v>
      </c>
      <c r="B75" s="824" t="s">
        <v>462</v>
      </c>
      <c r="C75" s="822" t="s">
        <v>484</v>
      </c>
      <c r="D75" s="636">
        <v>45347</v>
      </c>
      <c r="E75" s="822">
        <f t="shared" si="27"/>
        <v>45349</v>
      </c>
      <c r="F75" s="822">
        <f t="shared" si="28"/>
        <v>45352</v>
      </c>
      <c r="G75" s="822">
        <f t="shared" si="29"/>
        <v>45357</v>
      </c>
      <c r="H75" s="822">
        <f t="shared" si="30"/>
        <v>45363</v>
      </c>
      <c r="I75" s="822">
        <f t="shared" si="31"/>
        <v>45368</v>
      </c>
      <c r="K75" s="813">
        <v>45347</v>
      </c>
      <c r="L75" s="771">
        <v>45282</v>
      </c>
    </row>
    <row r="76" spans="1:12" s="193" customFormat="1" ht="18" hidden="1" customHeight="1" x14ac:dyDescent="0.2">
      <c r="A76" s="825" t="s">
        <v>485</v>
      </c>
      <c r="B76" s="824" t="s">
        <v>473</v>
      </c>
      <c r="C76" s="822" t="s">
        <v>486</v>
      </c>
      <c r="D76" s="636">
        <v>45358</v>
      </c>
      <c r="E76" s="822">
        <f t="shared" si="27"/>
        <v>45360</v>
      </c>
      <c r="F76" s="822">
        <f t="shared" si="28"/>
        <v>45363</v>
      </c>
      <c r="G76" s="822">
        <f t="shared" si="29"/>
        <v>45368</v>
      </c>
      <c r="H76" s="822">
        <f t="shared" si="30"/>
        <v>45374</v>
      </c>
      <c r="I76" s="822">
        <f t="shared" si="31"/>
        <v>45379</v>
      </c>
      <c r="K76" s="813">
        <v>45354</v>
      </c>
      <c r="L76" s="771"/>
    </row>
    <row r="77" spans="1:12" s="193" customFormat="1" ht="18" hidden="1" customHeight="1" x14ac:dyDescent="0.2">
      <c r="A77" s="825" t="s">
        <v>487</v>
      </c>
      <c r="B77" s="824" t="s">
        <v>476</v>
      </c>
      <c r="C77" s="822" t="s">
        <v>488</v>
      </c>
      <c r="D77" s="636">
        <v>45360</v>
      </c>
      <c r="E77" s="822">
        <f t="shared" si="27"/>
        <v>45362</v>
      </c>
      <c r="F77" s="822">
        <f t="shared" si="28"/>
        <v>45365</v>
      </c>
      <c r="G77" s="822">
        <f t="shared" si="29"/>
        <v>45370</v>
      </c>
      <c r="H77" s="822">
        <f t="shared" si="30"/>
        <v>45376</v>
      </c>
      <c r="I77" s="822">
        <f t="shared" si="31"/>
        <v>45381</v>
      </c>
      <c r="K77" s="813">
        <f t="shared" ref="K77:K109" si="33">K76+7</f>
        <v>45361</v>
      </c>
      <c r="L77" s="771"/>
    </row>
    <row r="78" spans="1:12" s="193" customFormat="1" ht="18" hidden="1" customHeight="1" x14ac:dyDescent="0.2">
      <c r="A78" s="825"/>
      <c r="B78" s="822" t="s">
        <v>464</v>
      </c>
      <c r="C78" s="822" t="s">
        <v>489</v>
      </c>
      <c r="D78" s="636">
        <v>45369</v>
      </c>
      <c r="E78" s="822">
        <f t="shared" si="27"/>
        <v>45371</v>
      </c>
      <c r="F78" s="822">
        <f t="shared" si="28"/>
        <v>45374</v>
      </c>
      <c r="G78" s="822">
        <f t="shared" si="29"/>
        <v>45379</v>
      </c>
      <c r="H78" s="822">
        <f t="shared" si="30"/>
        <v>45385</v>
      </c>
      <c r="I78" s="822">
        <f t="shared" si="31"/>
        <v>45390</v>
      </c>
      <c r="K78" s="813">
        <f t="shared" si="33"/>
        <v>45368</v>
      </c>
      <c r="L78" s="771"/>
    </row>
    <row r="79" spans="1:12" s="193" customFormat="1" ht="18" hidden="1" customHeight="1" x14ac:dyDescent="0.2">
      <c r="A79" s="825"/>
      <c r="B79" s="968" t="s">
        <v>466</v>
      </c>
      <c r="C79" s="968" t="s">
        <v>490</v>
      </c>
      <c r="D79" s="777">
        <v>45381</v>
      </c>
      <c r="E79" s="822">
        <f t="shared" si="27"/>
        <v>45383</v>
      </c>
      <c r="F79" s="822">
        <f t="shared" si="28"/>
        <v>45386</v>
      </c>
      <c r="G79" s="822">
        <f t="shared" si="29"/>
        <v>45391</v>
      </c>
      <c r="H79" s="822">
        <f t="shared" si="30"/>
        <v>45397</v>
      </c>
      <c r="I79" s="822">
        <f t="shared" si="31"/>
        <v>45402</v>
      </c>
      <c r="K79" s="777">
        <v>45376</v>
      </c>
      <c r="L79" s="771"/>
    </row>
    <row r="80" spans="1:12" s="193" customFormat="1" ht="18" hidden="1" customHeight="1" x14ac:dyDescent="0.2">
      <c r="A80" s="825"/>
      <c r="B80" s="968" t="s">
        <v>469</v>
      </c>
      <c r="C80" s="968" t="s">
        <v>491</v>
      </c>
      <c r="D80" s="777">
        <v>45385</v>
      </c>
      <c r="E80" s="822">
        <f t="shared" si="27"/>
        <v>45387</v>
      </c>
      <c r="F80" s="822">
        <f t="shared" si="28"/>
        <v>45390</v>
      </c>
      <c r="G80" s="822">
        <f t="shared" si="29"/>
        <v>45395</v>
      </c>
      <c r="H80" s="822">
        <f t="shared" si="30"/>
        <v>45401</v>
      </c>
      <c r="I80" s="822">
        <f t="shared" si="31"/>
        <v>45406</v>
      </c>
      <c r="K80" s="777">
        <f t="shared" si="33"/>
        <v>45383</v>
      </c>
      <c r="L80" s="771"/>
    </row>
    <row r="81" spans="1:12" s="193" customFormat="1" ht="18" hidden="1" customHeight="1" x14ac:dyDescent="0.2">
      <c r="A81" s="825"/>
      <c r="B81" s="968" t="s">
        <v>471</v>
      </c>
      <c r="C81" s="968" t="s">
        <v>492</v>
      </c>
      <c r="D81" s="777">
        <v>45388</v>
      </c>
      <c r="E81" s="822">
        <f>D81+2</f>
        <v>45390</v>
      </c>
      <c r="F81" s="822">
        <f>D81+5</f>
        <v>45393</v>
      </c>
      <c r="G81" s="822">
        <f>D81+10</f>
        <v>45398</v>
      </c>
      <c r="H81" s="822">
        <f>D81+16</f>
        <v>45404</v>
      </c>
      <c r="I81" s="822">
        <f>D81+21</f>
        <v>45409</v>
      </c>
      <c r="K81" s="777">
        <f t="shared" si="33"/>
        <v>45390</v>
      </c>
      <c r="L81" s="771"/>
    </row>
    <row r="82" spans="1:12" s="193" customFormat="1" ht="18" hidden="1" customHeight="1" x14ac:dyDescent="0.2">
      <c r="A82" s="825" t="s">
        <v>483</v>
      </c>
      <c r="B82" s="1060" t="s">
        <v>462</v>
      </c>
      <c r="C82" s="1035" t="s">
        <v>493</v>
      </c>
      <c r="D82" s="1035">
        <v>45394</v>
      </c>
      <c r="E82" s="822">
        <f t="shared" ref="E82:E86" si="34">D82+2</f>
        <v>45396</v>
      </c>
      <c r="F82" s="822">
        <f t="shared" ref="F82:F86" si="35">D82+5</f>
        <v>45399</v>
      </c>
      <c r="G82" s="822">
        <f t="shared" ref="G82:G91" si="36">D82+10</f>
        <v>45404</v>
      </c>
      <c r="H82" s="822">
        <f t="shared" ref="H82:H91" si="37">D82+16</f>
        <v>45410</v>
      </c>
      <c r="I82" s="822">
        <f t="shared" ref="I82:I91" si="38">D82+21</f>
        <v>45415</v>
      </c>
      <c r="K82" s="777">
        <f t="shared" si="33"/>
        <v>45397</v>
      </c>
      <c r="L82" s="771"/>
    </row>
    <row r="83" spans="1:12" s="193" customFormat="1" ht="18" hidden="1" customHeight="1" x14ac:dyDescent="0.2">
      <c r="A83" s="825" t="s">
        <v>473</v>
      </c>
      <c r="B83" s="1115" t="s">
        <v>494</v>
      </c>
      <c r="C83" s="1035" t="s">
        <v>495</v>
      </c>
      <c r="D83" s="820">
        <v>45406</v>
      </c>
      <c r="E83" s="886">
        <f t="shared" si="34"/>
        <v>45408</v>
      </c>
      <c r="F83" s="886">
        <f t="shared" si="35"/>
        <v>45411</v>
      </c>
      <c r="G83" s="886">
        <f t="shared" si="36"/>
        <v>45416</v>
      </c>
      <c r="H83" s="886">
        <f t="shared" si="37"/>
        <v>45422</v>
      </c>
      <c r="I83" s="886">
        <f t="shared" si="38"/>
        <v>45427</v>
      </c>
      <c r="K83" s="777">
        <v>45403</v>
      </c>
      <c r="L83" s="771"/>
    </row>
    <row r="84" spans="1:12" s="193" customFormat="1" ht="18" hidden="1" customHeight="1" x14ac:dyDescent="0.2">
      <c r="A84" s="825" t="s">
        <v>476</v>
      </c>
      <c r="B84" s="1060" t="s">
        <v>473</v>
      </c>
      <c r="C84" s="1035" t="s">
        <v>496</v>
      </c>
      <c r="D84" s="1035">
        <v>45419</v>
      </c>
      <c r="E84" s="822">
        <f t="shared" si="34"/>
        <v>45421</v>
      </c>
      <c r="F84" s="822">
        <f t="shared" si="35"/>
        <v>45424</v>
      </c>
      <c r="G84" s="822">
        <f t="shared" si="36"/>
        <v>45429</v>
      </c>
      <c r="H84" s="822">
        <f t="shared" si="37"/>
        <v>45435</v>
      </c>
      <c r="I84" s="822">
        <f t="shared" si="38"/>
        <v>45440</v>
      </c>
      <c r="K84" s="777">
        <f t="shared" si="33"/>
        <v>45410</v>
      </c>
      <c r="L84" s="771"/>
    </row>
    <row r="85" spans="1:12" s="193" customFormat="1" ht="20.100000000000001" hidden="1" customHeight="1" x14ac:dyDescent="0.2">
      <c r="A85" s="825" t="s">
        <v>497</v>
      </c>
      <c r="B85" s="1035" t="s">
        <v>464</v>
      </c>
      <c r="C85" s="1035" t="s">
        <v>498</v>
      </c>
      <c r="D85" s="1035">
        <v>45426</v>
      </c>
      <c r="E85" s="822">
        <v>45423</v>
      </c>
      <c r="F85" s="822">
        <f t="shared" si="35"/>
        <v>45431</v>
      </c>
      <c r="G85" s="822">
        <f t="shared" si="36"/>
        <v>45436</v>
      </c>
      <c r="H85" s="822">
        <f t="shared" si="37"/>
        <v>45442</v>
      </c>
      <c r="I85" s="822">
        <f t="shared" si="38"/>
        <v>45447</v>
      </c>
      <c r="K85" s="777">
        <f t="shared" si="33"/>
        <v>45417</v>
      </c>
      <c r="L85" s="771"/>
    </row>
    <row r="86" spans="1:12" s="193" customFormat="1" ht="20.100000000000001" hidden="1" customHeight="1" x14ac:dyDescent="0.2">
      <c r="A86" s="825" t="s">
        <v>466</v>
      </c>
      <c r="B86" s="1035" t="s">
        <v>469</v>
      </c>
      <c r="C86" s="1035" t="s">
        <v>499</v>
      </c>
      <c r="D86" s="1035">
        <v>45423</v>
      </c>
      <c r="E86" s="822">
        <f t="shared" si="34"/>
        <v>45425</v>
      </c>
      <c r="F86" s="822">
        <f t="shared" si="35"/>
        <v>45428</v>
      </c>
      <c r="G86" s="822">
        <f t="shared" si="36"/>
        <v>45433</v>
      </c>
      <c r="H86" s="822">
        <f t="shared" si="37"/>
        <v>45439</v>
      </c>
      <c r="I86" s="822">
        <f t="shared" si="38"/>
        <v>45444</v>
      </c>
      <c r="K86" s="777">
        <f t="shared" si="33"/>
        <v>45424</v>
      </c>
      <c r="L86" s="771"/>
    </row>
    <row r="87" spans="1:12" s="193" customFormat="1" ht="20.100000000000001" hidden="1" customHeight="1" x14ac:dyDescent="0.2">
      <c r="A87" s="825" t="s">
        <v>469</v>
      </c>
      <c r="B87" s="1035" t="s">
        <v>466</v>
      </c>
      <c r="C87" s="1035" t="s">
        <v>500</v>
      </c>
      <c r="D87" s="1035">
        <f t="shared" ref="D87" si="39">D86+7</f>
        <v>45430</v>
      </c>
      <c r="E87" s="916" t="s">
        <v>494</v>
      </c>
      <c r="F87" s="916" t="s">
        <v>494</v>
      </c>
      <c r="G87" s="822">
        <f t="shared" si="36"/>
        <v>45440</v>
      </c>
      <c r="H87" s="822">
        <f t="shared" si="37"/>
        <v>45446</v>
      </c>
      <c r="I87" s="822">
        <f t="shared" si="38"/>
        <v>45451</v>
      </c>
      <c r="K87" s="777">
        <f t="shared" si="33"/>
        <v>45431</v>
      </c>
      <c r="L87" s="771"/>
    </row>
    <row r="88" spans="1:12" s="193" customFormat="1" ht="20.100000000000001" hidden="1" customHeight="1" x14ac:dyDescent="0.2">
      <c r="A88" s="825"/>
      <c r="B88" s="1035" t="s">
        <v>471</v>
      </c>
      <c r="C88" s="1035" t="s">
        <v>501</v>
      </c>
      <c r="D88" s="1035">
        <v>45441</v>
      </c>
      <c r="E88" s="822">
        <f t="shared" ref="E88:E89" si="40">D88+2</f>
        <v>45443</v>
      </c>
      <c r="F88" s="822">
        <f t="shared" ref="F88" si="41">D88+5</f>
        <v>45446</v>
      </c>
      <c r="G88" s="822">
        <f t="shared" si="36"/>
        <v>45451</v>
      </c>
      <c r="H88" s="822">
        <f t="shared" si="37"/>
        <v>45457</v>
      </c>
      <c r="I88" s="822">
        <f t="shared" si="38"/>
        <v>45462</v>
      </c>
      <c r="K88" s="777">
        <f t="shared" si="33"/>
        <v>45438</v>
      </c>
      <c r="L88" s="771"/>
    </row>
    <row r="89" spans="1:12" s="193" customFormat="1" ht="20.100000000000001" hidden="1" customHeight="1" x14ac:dyDescent="0.2">
      <c r="A89" s="825" t="s">
        <v>462</v>
      </c>
      <c r="B89" s="1035" t="s">
        <v>502</v>
      </c>
      <c r="C89" s="1035" t="s">
        <v>503</v>
      </c>
      <c r="D89" s="1035">
        <v>45454</v>
      </c>
      <c r="E89" s="822">
        <f t="shared" si="40"/>
        <v>45456</v>
      </c>
      <c r="F89" s="916" t="s">
        <v>494</v>
      </c>
      <c r="G89" s="822">
        <f t="shared" si="36"/>
        <v>45464</v>
      </c>
      <c r="H89" s="822">
        <f t="shared" si="37"/>
        <v>45470</v>
      </c>
      <c r="I89" s="916" t="s">
        <v>494</v>
      </c>
      <c r="K89" s="777">
        <f t="shared" si="33"/>
        <v>45445</v>
      </c>
      <c r="L89" s="771"/>
    </row>
    <row r="90" spans="1:12" s="193" customFormat="1" ht="20.100000000000001" hidden="1" customHeight="1" x14ac:dyDescent="0.2">
      <c r="A90" s="825" t="s">
        <v>504</v>
      </c>
      <c r="B90" s="1035" t="s">
        <v>464</v>
      </c>
      <c r="C90" s="1035" t="s">
        <v>505</v>
      </c>
      <c r="D90" s="1035">
        <v>45457</v>
      </c>
      <c r="E90" s="916" t="s">
        <v>494</v>
      </c>
      <c r="F90" s="916" t="s">
        <v>494</v>
      </c>
      <c r="G90" s="822">
        <f t="shared" si="36"/>
        <v>45467</v>
      </c>
      <c r="H90" s="822">
        <f t="shared" si="37"/>
        <v>45473</v>
      </c>
      <c r="I90" s="822">
        <f t="shared" si="38"/>
        <v>45478</v>
      </c>
      <c r="K90" s="777">
        <f t="shared" si="33"/>
        <v>45452</v>
      </c>
      <c r="L90" s="771"/>
    </row>
    <row r="91" spans="1:12" s="193" customFormat="1" ht="20.100000000000001" hidden="1" customHeight="1" x14ac:dyDescent="0.2">
      <c r="A91" s="825" t="s">
        <v>506</v>
      </c>
      <c r="B91" s="1035" t="s">
        <v>476</v>
      </c>
      <c r="C91" s="1035" t="s">
        <v>507</v>
      </c>
      <c r="D91" s="1035">
        <v>45461</v>
      </c>
      <c r="E91" s="822">
        <f t="shared" ref="E91" si="42">D91+2</f>
        <v>45463</v>
      </c>
      <c r="F91" s="822">
        <f t="shared" ref="F91" si="43">D91+5</f>
        <v>45466</v>
      </c>
      <c r="G91" s="822">
        <f t="shared" si="36"/>
        <v>45471</v>
      </c>
      <c r="H91" s="822">
        <f t="shared" si="37"/>
        <v>45477</v>
      </c>
      <c r="I91" s="822">
        <f t="shared" si="38"/>
        <v>45482</v>
      </c>
      <c r="K91" s="777">
        <f t="shared" si="33"/>
        <v>45459</v>
      </c>
      <c r="L91" s="771"/>
    </row>
    <row r="92" spans="1:12" s="193" customFormat="1" ht="20.100000000000001" hidden="1" customHeight="1" x14ac:dyDescent="0.2">
      <c r="A92" s="825" t="s">
        <v>508</v>
      </c>
      <c r="B92" s="1114" t="s">
        <v>509</v>
      </c>
      <c r="C92" s="1035" t="s">
        <v>510</v>
      </c>
      <c r="D92" s="1035">
        <v>45507</v>
      </c>
      <c r="E92" s="822">
        <f>D92+1</f>
        <v>45508</v>
      </c>
      <c r="F92" s="822">
        <f>D92+13</f>
        <v>45520</v>
      </c>
      <c r="G92" s="822">
        <f>D92+15</f>
        <v>45522</v>
      </c>
      <c r="H92" s="822">
        <f>D92+17</f>
        <v>45524</v>
      </c>
      <c r="I92" s="822">
        <f>D92+28</f>
        <v>45535</v>
      </c>
      <c r="K92" s="777">
        <v>45504</v>
      </c>
      <c r="L92" s="634">
        <f>WEEKNUM(K92)</f>
        <v>31</v>
      </c>
    </row>
    <row r="93" spans="1:12" s="193" customFormat="1" ht="20.100000000000001" hidden="1" customHeight="1" x14ac:dyDescent="0.2">
      <c r="A93" s="825"/>
      <c r="B93" s="1035" t="s">
        <v>511</v>
      </c>
      <c r="C93" s="1035" t="s">
        <v>512</v>
      </c>
      <c r="D93" s="1035">
        <v>45521</v>
      </c>
      <c r="E93" s="822">
        <f t="shared" ref="E93:E95" si="44">D93+1</f>
        <v>45522</v>
      </c>
      <c r="F93" s="822">
        <f t="shared" ref="F93:F95" si="45">D93+13</f>
        <v>45534</v>
      </c>
      <c r="G93" s="822">
        <f t="shared" ref="G93:G95" si="46">D93+15</f>
        <v>45536</v>
      </c>
      <c r="H93" s="822">
        <f t="shared" ref="H93:H95" si="47">D93+17</f>
        <v>45538</v>
      </c>
      <c r="I93" s="822">
        <f t="shared" ref="I93:I95" si="48">D93+28</f>
        <v>45549</v>
      </c>
      <c r="K93" s="777">
        <f t="shared" si="33"/>
        <v>45511</v>
      </c>
      <c r="L93" s="634">
        <f t="shared" ref="L93:L96" si="49">WEEKNUM(K93)</f>
        <v>32</v>
      </c>
    </row>
    <row r="94" spans="1:12" s="193" customFormat="1" ht="20.100000000000001" hidden="1" customHeight="1" x14ac:dyDescent="0.2">
      <c r="A94" s="825" t="s">
        <v>513</v>
      </c>
      <c r="B94" s="1114" t="s">
        <v>388</v>
      </c>
      <c r="C94" s="1035" t="s">
        <v>514</v>
      </c>
      <c r="D94" s="820">
        <v>45517</v>
      </c>
      <c r="E94" s="886">
        <f t="shared" si="44"/>
        <v>45518</v>
      </c>
      <c r="F94" s="886">
        <f t="shared" si="45"/>
        <v>45530</v>
      </c>
      <c r="G94" s="886">
        <f t="shared" si="46"/>
        <v>45532</v>
      </c>
      <c r="H94" s="886">
        <f t="shared" si="47"/>
        <v>45534</v>
      </c>
      <c r="I94" s="886">
        <f t="shared" si="48"/>
        <v>45545</v>
      </c>
      <c r="K94" s="777">
        <f t="shared" si="33"/>
        <v>45518</v>
      </c>
      <c r="L94" s="634">
        <f t="shared" si="49"/>
        <v>33</v>
      </c>
    </row>
    <row r="95" spans="1:12" s="193" customFormat="1" ht="20.100000000000001" hidden="1" customHeight="1" x14ac:dyDescent="0.2">
      <c r="A95" s="825"/>
      <c r="B95" s="1114" t="s">
        <v>388</v>
      </c>
      <c r="C95" s="1035" t="s">
        <v>515</v>
      </c>
      <c r="D95" s="820">
        <v>45537</v>
      </c>
      <c r="E95" s="886">
        <f t="shared" si="44"/>
        <v>45538</v>
      </c>
      <c r="F95" s="886">
        <f t="shared" si="45"/>
        <v>45550</v>
      </c>
      <c r="G95" s="886">
        <f t="shared" si="46"/>
        <v>45552</v>
      </c>
      <c r="H95" s="886">
        <f t="shared" si="47"/>
        <v>45554</v>
      </c>
      <c r="I95" s="886">
        <f t="shared" si="48"/>
        <v>45565</v>
      </c>
      <c r="K95" s="777">
        <f t="shared" si="33"/>
        <v>45525</v>
      </c>
      <c r="L95" s="634">
        <f t="shared" si="49"/>
        <v>34</v>
      </c>
    </row>
    <row r="96" spans="1:12" s="193" customFormat="1" ht="20.100000000000001" hidden="1" customHeight="1" x14ac:dyDescent="0.2">
      <c r="A96" s="825" t="s">
        <v>390</v>
      </c>
      <c r="B96" s="1035" t="s">
        <v>437</v>
      </c>
      <c r="C96" s="1035" t="s">
        <v>516</v>
      </c>
      <c r="D96" s="916" t="s">
        <v>494</v>
      </c>
      <c r="E96" s="886" t="e">
        <f>D96+1</f>
        <v>#VALUE!</v>
      </c>
      <c r="F96" s="886" t="e">
        <f>D96+13</f>
        <v>#VALUE!</v>
      </c>
      <c r="G96" s="886" t="e">
        <f>D96+15</f>
        <v>#VALUE!</v>
      </c>
      <c r="H96" s="886" t="e">
        <f>D96+17</f>
        <v>#VALUE!</v>
      </c>
      <c r="I96" s="886" t="e">
        <f>D96+28</f>
        <v>#VALUE!</v>
      </c>
      <c r="K96" s="777">
        <f t="shared" si="33"/>
        <v>45532</v>
      </c>
      <c r="L96" s="634">
        <f t="shared" si="49"/>
        <v>35</v>
      </c>
    </row>
    <row r="97" spans="1:12" s="193" customFormat="1" ht="20.100000000000001" hidden="1" customHeight="1" x14ac:dyDescent="0.2">
      <c r="A97" s="825" t="s">
        <v>511</v>
      </c>
      <c r="B97" s="1114" t="s">
        <v>388</v>
      </c>
      <c r="C97" s="1035" t="s">
        <v>517</v>
      </c>
      <c r="D97" s="820">
        <v>45545</v>
      </c>
      <c r="E97" s="886">
        <f>D97+1</f>
        <v>45546</v>
      </c>
      <c r="F97" s="886">
        <f>D97+13</f>
        <v>45558</v>
      </c>
      <c r="G97" s="886">
        <f>D97+15</f>
        <v>45560</v>
      </c>
      <c r="H97" s="886">
        <f>D97+17</f>
        <v>45562</v>
      </c>
      <c r="I97" s="886">
        <f>D97+28</f>
        <v>45573</v>
      </c>
      <c r="K97" s="777">
        <f t="shared" si="33"/>
        <v>45539</v>
      </c>
      <c r="L97" s="634">
        <f>WEEKNUM(K97)</f>
        <v>36</v>
      </c>
    </row>
    <row r="98" spans="1:12" s="193" customFormat="1" ht="20.100000000000001" hidden="1" customHeight="1" x14ac:dyDescent="0.2">
      <c r="A98" s="825" t="s">
        <v>518</v>
      </c>
      <c r="B98" s="1114" t="s">
        <v>388</v>
      </c>
      <c r="C98" s="1035" t="s">
        <v>519</v>
      </c>
      <c r="D98" s="820">
        <v>45551</v>
      </c>
      <c r="E98" s="886">
        <f t="shared" ref="E98:E100" si="50">D98+1</f>
        <v>45552</v>
      </c>
      <c r="F98" s="886">
        <f t="shared" ref="F98:F100" si="51">D98+13</f>
        <v>45564</v>
      </c>
      <c r="G98" s="886">
        <f t="shared" ref="G98:G100" si="52">D98+15</f>
        <v>45566</v>
      </c>
      <c r="H98" s="886">
        <f t="shared" ref="H98:H100" si="53">D98+17</f>
        <v>45568</v>
      </c>
      <c r="I98" s="886">
        <f t="shared" ref="I98:I100" si="54">D98+28</f>
        <v>45579</v>
      </c>
      <c r="K98" s="777">
        <f t="shared" si="33"/>
        <v>45546</v>
      </c>
      <c r="L98" s="634">
        <f t="shared" ref="L98:L100" si="55">WEEKNUM(K98)</f>
        <v>37</v>
      </c>
    </row>
    <row r="99" spans="1:12" s="193" customFormat="1" ht="20.100000000000001" hidden="1" customHeight="1" x14ac:dyDescent="0.2">
      <c r="A99" s="825" t="s">
        <v>520</v>
      </c>
      <c r="B99" s="1035" t="s">
        <v>521</v>
      </c>
      <c r="C99" s="1035" t="s">
        <v>522</v>
      </c>
      <c r="D99" s="1035">
        <v>45562</v>
      </c>
      <c r="E99" s="822">
        <f t="shared" si="50"/>
        <v>45563</v>
      </c>
      <c r="F99" s="822">
        <f t="shared" si="51"/>
        <v>45575</v>
      </c>
      <c r="G99" s="822">
        <f t="shared" si="52"/>
        <v>45577</v>
      </c>
      <c r="H99" s="822">
        <f t="shared" si="53"/>
        <v>45579</v>
      </c>
      <c r="I99" s="822">
        <f t="shared" si="54"/>
        <v>45590</v>
      </c>
      <c r="K99" s="777">
        <f t="shared" si="33"/>
        <v>45553</v>
      </c>
      <c r="L99" s="634">
        <f t="shared" si="55"/>
        <v>38</v>
      </c>
    </row>
    <row r="100" spans="1:12" s="193" customFormat="1" ht="20.100000000000001" hidden="1" customHeight="1" x14ac:dyDescent="0.2">
      <c r="A100" s="825" t="s">
        <v>523</v>
      </c>
      <c r="B100" s="1035" t="s">
        <v>511</v>
      </c>
      <c r="C100" s="1035" t="s">
        <v>524</v>
      </c>
      <c r="D100" s="916" t="s">
        <v>494</v>
      </c>
      <c r="E100" s="886" t="e">
        <f t="shared" si="50"/>
        <v>#VALUE!</v>
      </c>
      <c r="F100" s="886" t="e">
        <f t="shared" si="51"/>
        <v>#VALUE!</v>
      </c>
      <c r="G100" s="886" t="e">
        <f t="shared" si="52"/>
        <v>#VALUE!</v>
      </c>
      <c r="H100" s="886" t="e">
        <f t="shared" si="53"/>
        <v>#VALUE!</v>
      </c>
      <c r="I100" s="886" t="e">
        <f t="shared" si="54"/>
        <v>#VALUE!</v>
      </c>
      <c r="K100" s="777">
        <f t="shared" si="33"/>
        <v>45560</v>
      </c>
      <c r="L100" s="634">
        <f t="shared" si="55"/>
        <v>39</v>
      </c>
    </row>
    <row r="101" spans="1:12" s="193" customFormat="1" ht="20.100000000000001" hidden="1" customHeight="1" x14ac:dyDescent="0.2">
      <c r="A101" s="825" t="s">
        <v>525</v>
      </c>
      <c r="B101" s="1114" t="s">
        <v>388</v>
      </c>
      <c r="C101" s="1035" t="s">
        <v>526</v>
      </c>
      <c r="D101" s="820">
        <v>45566</v>
      </c>
      <c r="E101" s="886">
        <f t="shared" ref="E101:E103" si="56">D101+1</f>
        <v>45567</v>
      </c>
      <c r="F101" s="886">
        <f t="shared" ref="F101:F103" si="57">D101+13</f>
        <v>45579</v>
      </c>
      <c r="G101" s="886">
        <f t="shared" ref="G101:G103" si="58">D101+15</f>
        <v>45581</v>
      </c>
      <c r="H101" s="886">
        <f t="shared" ref="H101:H103" si="59">D101+17</f>
        <v>45583</v>
      </c>
      <c r="I101" s="886">
        <f t="shared" ref="I101:I103" si="60">D101+28</f>
        <v>45594</v>
      </c>
      <c r="K101" s="777">
        <f t="shared" si="33"/>
        <v>45567</v>
      </c>
      <c r="L101" s="634">
        <f t="shared" ref="L101:L103" si="61">WEEKNUM(K101)</f>
        <v>40</v>
      </c>
    </row>
    <row r="102" spans="1:12" s="193" customFormat="1" ht="20.100000000000001" customHeight="1" x14ac:dyDescent="0.2">
      <c r="A102" s="825"/>
      <c r="B102" s="1035" t="s">
        <v>437</v>
      </c>
      <c r="C102" s="1035" t="s">
        <v>527</v>
      </c>
      <c r="D102" s="1035">
        <v>45590</v>
      </c>
      <c r="E102" s="916" t="s">
        <v>494</v>
      </c>
      <c r="F102" s="822">
        <f t="shared" si="57"/>
        <v>45603</v>
      </c>
      <c r="G102" s="822">
        <f t="shared" si="58"/>
        <v>45605</v>
      </c>
      <c r="H102" s="822">
        <f t="shared" si="59"/>
        <v>45607</v>
      </c>
      <c r="I102" s="822">
        <f t="shared" si="60"/>
        <v>45618</v>
      </c>
      <c r="K102" s="777">
        <f t="shared" si="33"/>
        <v>45574</v>
      </c>
      <c r="L102" s="634">
        <f t="shared" si="61"/>
        <v>41</v>
      </c>
    </row>
    <row r="103" spans="1:12" s="193" customFormat="1" ht="20.100000000000001" customHeight="1" x14ac:dyDescent="0.2">
      <c r="A103" s="825"/>
      <c r="B103" s="1035" t="s">
        <v>528</v>
      </c>
      <c r="C103" s="1035" t="s">
        <v>529</v>
      </c>
      <c r="D103" s="916" t="s">
        <v>494</v>
      </c>
      <c r="E103" s="886" t="e">
        <f t="shared" si="56"/>
        <v>#VALUE!</v>
      </c>
      <c r="F103" s="886" t="e">
        <f t="shared" si="57"/>
        <v>#VALUE!</v>
      </c>
      <c r="G103" s="886" t="e">
        <f t="shared" si="58"/>
        <v>#VALUE!</v>
      </c>
      <c r="H103" s="886" t="e">
        <f t="shared" si="59"/>
        <v>#VALUE!</v>
      </c>
      <c r="I103" s="886" t="e">
        <f t="shared" si="60"/>
        <v>#VALUE!</v>
      </c>
      <c r="K103" s="777">
        <f t="shared" si="33"/>
        <v>45581</v>
      </c>
      <c r="L103" s="634">
        <f t="shared" si="61"/>
        <v>42</v>
      </c>
    </row>
    <row r="104" spans="1:12" s="193" customFormat="1" ht="20.100000000000001" customHeight="1" x14ac:dyDescent="0.2">
      <c r="A104" s="825"/>
      <c r="B104" s="1114" t="s">
        <v>388</v>
      </c>
      <c r="C104" s="1035" t="s">
        <v>530</v>
      </c>
      <c r="D104" s="820">
        <v>45595</v>
      </c>
      <c r="E104" s="886">
        <f t="shared" ref="E104:E108" si="62">D104+1</f>
        <v>45596</v>
      </c>
      <c r="F104" s="886">
        <f t="shared" ref="F104:F108" si="63">D104+13</f>
        <v>45608</v>
      </c>
      <c r="G104" s="886">
        <f t="shared" ref="G104:G108" si="64">D104+15</f>
        <v>45610</v>
      </c>
      <c r="H104" s="886">
        <f t="shared" ref="H104:H108" si="65">D104+17</f>
        <v>45612</v>
      </c>
      <c r="I104" s="886">
        <f t="shared" ref="I104:I108" si="66">D104+28</f>
        <v>45623</v>
      </c>
      <c r="K104" s="777">
        <f t="shared" si="33"/>
        <v>45588</v>
      </c>
      <c r="L104" s="634">
        <f t="shared" ref="L104:L108" si="67">WEEKNUM(K104)</f>
        <v>43</v>
      </c>
    </row>
    <row r="105" spans="1:12" s="193" customFormat="1" ht="20.100000000000001" customHeight="1" x14ac:dyDescent="0.2">
      <c r="A105" s="825" t="s">
        <v>511</v>
      </c>
      <c r="B105" s="1035" t="s">
        <v>521</v>
      </c>
      <c r="C105" s="1035" t="s">
        <v>531</v>
      </c>
      <c r="D105" s="1035">
        <v>45594</v>
      </c>
      <c r="E105" s="822">
        <f t="shared" si="62"/>
        <v>45595</v>
      </c>
      <c r="F105" s="822">
        <f t="shared" si="63"/>
        <v>45607</v>
      </c>
      <c r="G105" s="822">
        <f t="shared" si="64"/>
        <v>45609</v>
      </c>
      <c r="H105" s="822">
        <f t="shared" si="65"/>
        <v>45611</v>
      </c>
      <c r="I105" s="822">
        <f t="shared" si="66"/>
        <v>45622</v>
      </c>
      <c r="K105" s="777">
        <f t="shared" si="33"/>
        <v>45595</v>
      </c>
      <c r="L105" s="634">
        <f t="shared" si="67"/>
        <v>44</v>
      </c>
    </row>
    <row r="106" spans="1:12" s="193" customFormat="1" ht="20.100000000000001" customHeight="1" x14ac:dyDescent="0.2">
      <c r="A106" s="825" t="s">
        <v>525</v>
      </c>
      <c r="B106" s="1035" t="s">
        <v>511</v>
      </c>
      <c r="C106" s="1035" t="s">
        <v>532</v>
      </c>
      <c r="D106" s="1035">
        <v>45601</v>
      </c>
      <c r="E106" s="822">
        <f t="shared" si="62"/>
        <v>45602</v>
      </c>
      <c r="F106" s="822">
        <f t="shared" si="63"/>
        <v>45614</v>
      </c>
      <c r="G106" s="822">
        <f t="shared" si="64"/>
        <v>45616</v>
      </c>
      <c r="H106" s="822">
        <f t="shared" si="65"/>
        <v>45618</v>
      </c>
      <c r="I106" s="822">
        <f t="shared" si="66"/>
        <v>45629</v>
      </c>
      <c r="K106" s="777">
        <f t="shared" si="33"/>
        <v>45602</v>
      </c>
      <c r="L106" s="634">
        <f t="shared" si="67"/>
        <v>45</v>
      </c>
    </row>
    <row r="107" spans="1:12" s="193" customFormat="1" ht="20.100000000000001" customHeight="1" x14ac:dyDescent="0.2">
      <c r="A107" s="825"/>
      <c r="B107" s="1114" t="s">
        <v>388</v>
      </c>
      <c r="C107" s="1035" t="s">
        <v>533</v>
      </c>
      <c r="D107" s="820">
        <v>45608</v>
      </c>
      <c r="E107" s="886">
        <f t="shared" si="62"/>
        <v>45609</v>
      </c>
      <c r="F107" s="886">
        <f t="shared" si="63"/>
        <v>45621</v>
      </c>
      <c r="G107" s="886">
        <f t="shared" si="64"/>
        <v>45623</v>
      </c>
      <c r="H107" s="886">
        <f t="shared" si="65"/>
        <v>45625</v>
      </c>
      <c r="I107" s="886">
        <f t="shared" si="66"/>
        <v>45636</v>
      </c>
      <c r="K107" s="777">
        <f t="shared" si="33"/>
        <v>45609</v>
      </c>
      <c r="L107" s="634">
        <f t="shared" si="67"/>
        <v>46</v>
      </c>
    </row>
    <row r="108" spans="1:12" s="193" customFormat="1" ht="20.100000000000001" customHeight="1" x14ac:dyDescent="0.2">
      <c r="A108" s="825"/>
      <c r="B108" s="1035" t="s">
        <v>528</v>
      </c>
      <c r="C108" s="1035" t="s">
        <v>534</v>
      </c>
      <c r="D108" s="1035">
        <v>45615</v>
      </c>
      <c r="E108" s="822">
        <f t="shared" si="62"/>
        <v>45616</v>
      </c>
      <c r="F108" s="822">
        <f t="shared" si="63"/>
        <v>45628</v>
      </c>
      <c r="G108" s="822">
        <f t="shared" si="64"/>
        <v>45630</v>
      </c>
      <c r="H108" s="822">
        <f t="shared" si="65"/>
        <v>45632</v>
      </c>
      <c r="I108" s="822">
        <f t="shared" si="66"/>
        <v>45643</v>
      </c>
      <c r="K108" s="777">
        <f t="shared" si="33"/>
        <v>45616</v>
      </c>
      <c r="L108" s="634">
        <f t="shared" si="67"/>
        <v>47</v>
      </c>
    </row>
    <row r="109" spans="1:12" s="193" customFormat="1" ht="20.100000000000001" customHeight="1" x14ac:dyDescent="0.2">
      <c r="A109" s="825"/>
      <c r="B109" s="1114" t="s">
        <v>509</v>
      </c>
      <c r="C109" s="1035" t="s">
        <v>534</v>
      </c>
      <c r="D109" s="1035">
        <v>45622</v>
      </c>
      <c r="E109" s="822">
        <f t="shared" ref="E109" si="68">D109+1</f>
        <v>45623</v>
      </c>
      <c r="F109" s="822">
        <f t="shared" ref="F109" si="69">D109+13</f>
        <v>45635</v>
      </c>
      <c r="G109" s="822">
        <f t="shared" ref="G109" si="70">D109+15</f>
        <v>45637</v>
      </c>
      <c r="H109" s="822">
        <f t="shared" ref="H109" si="71">D109+17</f>
        <v>45639</v>
      </c>
      <c r="I109" s="822">
        <f t="shared" ref="I109" si="72">D109+28</f>
        <v>45650</v>
      </c>
      <c r="K109" s="777">
        <f t="shared" si="33"/>
        <v>45623</v>
      </c>
      <c r="L109" s="634">
        <f t="shared" ref="L109" si="73">WEEKNUM(K109)</f>
        <v>48</v>
      </c>
    </row>
    <row r="110" spans="1:12" s="147" customFormat="1" ht="18.75" customHeight="1" x14ac:dyDescent="0.2">
      <c r="A110" s="898"/>
      <c r="B110" s="782"/>
      <c r="C110" s="770"/>
      <c r="D110" s="771"/>
      <c r="E110" s="783"/>
      <c r="F110" s="787"/>
      <c r="G110" s="436"/>
      <c r="H110" s="436"/>
      <c r="I110" s="771"/>
      <c r="J110" s="145"/>
      <c r="K110" s="145"/>
      <c r="L110" s="145"/>
    </row>
    <row r="111" spans="1:12" s="147" customFormat="1" ht="18.75" customHeight="1" x14ac:dyDescent="0.2">
      <c r="A111" s="898"/>
      <c r="B111" s="782"/>
      <c r="C111" s="770"/>
      <c r="D111" s="771"/>
      <c r="E111" s="783"/>
      <c r="F111" s="787"/>
      <c r="G111" s="436"/>
      <c r="H111" s="436"/>
      <c r="I111" s="771"/>
      <c r="J111" s="145"/>
      <c r="K111" s="145"/>
      <c r="L111" s="145"/>
    </row>
    <row r="112" spans="1:12" s="147" customFormat="1" ht="18.75" customHeight="1" thickBot="1" x14ac:dyDescent="0.25">
      <c r="A112" s="898"/>
      <c r="B112" s="782"/>
      <c r="C112" s="770"/>
      <c r="D112" s="771"/>
      <c r="E112" s="783"/>
      <c r="F112" s="787"/>
      <c r="G112" s="436"/>
      <c r="H112" s="436"/>
      <c r="I112" s="771"/>
      <c r="J112" s="145"/>
      <c r="K112" s="145"/>
      <c r="L112" s="145"/>
    </row>
    <row r="113" spans="1:12" s="147" customFormat="1" ht="18.75" customHeight="1" x14ac:dyDescent="0.2">
      <c r="A113" s="898"/>
      <c r="B113" s="790"/>
      <c r="C113" s="791"/>
      <c r="D113" s="792"/>
      <c r="E113" s="793"/>
      <c r="F113" s="794"/>
      <c r="G113" s="795"/>
      <c r="H113" s="796"/>
      <c r="I113" s="771"/>
      <c r="J113" s="145"/>
      <c r="K113" s="145"/>
      <c r="L113" s="145"/>
    </row>
    <row r="114" spans="1:12" s="147" customFormat="1" ht="18.75" customHeight="1" x14ac:dyDescent="0.2">
      <c r="A114" s="898"/>
      <c r="B114" s="797" t="s">
        <v>535</v>
      </c>
      <c r="C114" s="145"/>
      <c r="D114" s="147" t="s">
        <v>536</v>
      </c>
      <c r="G114" s="147" t="s">
        <v>537</v>
      </c>
      <c r="H114" s="798"/>
      <c r="J114" s="145"/>
      <c r="K114" s="145"/>
      <c r="L114" s="145"/>
    </row>
    <row r="115" spans="1:12" s="147" customFormat="1" ht="18.75" customHeight="1" x14ac:dyDescent="0.2">
      <c r="A115" s="898"/>
      <c r="B115" s="799" t="s">
        <v>538</v>
      </c>
      <c r="C115" s="800" t="s">
        <v>539</v>
      </c>
      <c r="D115" s="133" t="s">
        <v>540</v>
      </c>
      <c r="F115" s="800" t="s">
        <v>541</v>
      </c>
      <c r="G115" s="145" t="s">
        <v>542</v>
      </c>
      <c r="H115" s="801" t="s">
        <v>543</v>
      </c>
      <c r="J115" s="145"/>
      <c r="K115" s="145"/>
      <c r="L115" s="145"/>
    </row>
    <row r="116" spans="1:12" s="147" customFormat="1" ht="18.75" customHeight="1" x14ac:dyDescent="0.2">
      <c r="A116" s="898"/>
      <c r="B116" s="799" t="s">
        <v>544</v>
      </c>
      <c r="C116" s="800" t="s">
        <v>545</v>
      </c>
      <c r="D116" s="133" t="s">
        <v>546</v>
      </c>
      <c r="E116" s="148" t="s">
        <v>547</v>
      </c>
      <c r="F116" s="804" t="s">
        <v>548</v>
      </c>
      <c r="G116" s="145" t="s">
        <v>549</v>
      </c>
      <c r="H116" s="801" t="s">
        <v>550</v>
      </c>
      <c r="J116" s="145"/>
      <c r="K116" s="145"/>
      <c r="L116" s="145"/>
    </row>
    <row r="117" spans="1:12" s="147" customFormat="1" ht="18.75" customHeight="1" x14ac:dyDescent="0.2">
      <c r="A117" s="898"/>
      <c r="B117" s="802" t="s">
        <v>551</v>
      </c>
      <c r="C117" s="803" t="s">
        <v>552</v>
      </c>
      <c r="D117" s="133" t="s">
        <v>553</v>
      </c>
      <c r="E117" s="148" t="s">
        <v>554</v>
      </c>
      <c r="F117" s="804" t="s">
        <v>555</v>
      </c>
      <c r="G117" s="603" t="s">
        <v>556</v>
      </c>
      <c r="H117" s="805" t="s">
        <v>557</v>
      </c>
      <c r="J117" s="145"/>
      <c r="K117" s="145"/>
      <c r="L117" s="145"/>
    </row>
    <row r="118" spans="1:12" s="147" customFormat="1" ht="18.75" customHeight="1" x14ac:dyDescent="0.2">
      <c r="A118" s="898"/>
      <c r="B118" s="802" t="s">
        <v>558</v>
      </c>
      <c r="C118" s="803" t="s">
        <v>559</v>
      </c>
      <c r="D118" s="133" t="s">
        <v>560</v>
      </c>
      <c r="E118" s="148" t="s">
        <v>561</v>
      </c>
      <c r="F118" s="804" t="s">
        <v>562</v>
      </c>
      <c r="G118" s="603" t="s">
        <v>563</v>
      </c>
      <c r="H118" s="805" t="s">
        <v>564</v>
      </c>
      <c r="J118" s="145"/>
      <c r="K118" s="145"/>
      <c r="L118" s="145"/>
    </row>
    <row r="119" spans="1:12" s="147" customFormat="1" ht="18.75" customHeight="1" x14ac:dyDescent="0.2">
      <c r="A119" s="898"/>
      <c r="B119" s="802" t="s">
        <v>565</v>
      </c>
      <c r="C119" s="803" t="s">
        <v>566</v>
      </c>
      <c r="D119" s="133" t="s">
        <v>567</v>
      </c>
      <c r="E119" s="148" t="s">
        <v>568</v>
      </c>
      <c r="F119" s="804" t="s">
        <v>569</v>
      </c>
      <c r="G119" s="603" t="s">
        <v>570</v>
      </c>
      <c r="H119" s="805" t="s">
        <v>571</v>
      </c>
      <c r="J119" s="145"/>
      <c r="K119" s="145"/>
      <c r="L119" s="145"/>
    </row>
    <row r="120" spans="1:12" s="147" customFormat="1" ht="18.75" customHeight="1" x14ac:dyDescent="0.2">
      <c r="A120" s="898"/>
      <c r="B120" s="802" t="s">
        <v>572</v>
      </c>
      <c r="C120" s="803" t="s">
        <v>573</v>
      </c>
      <c r="D120" s="133" t="s">
        <v>574</v>
      </c>
      <c r="E120" s="148" t="s">
        <v>575</v>
      </c>
      <c r="F120" s="804" t="s">
        <v>576</v>
      </c>
      <c r="G120" s="603" t="s">
        <v>577</v>
      </c>
      <c r="H120" s="805" t="s">
        <v>578</v>
      </c>
      <c r="J120" s="145"/>
      <c r="K120" s="145"/>
      <c r="L120" s="145"/>
    </row>
    <row r="121" spans="1:12" s="147" customFormat="1" ht="18.75" customHeight="1" x14ac:dyDescent="0.2">
      <c r="A121" s="898"/>
      <c r="B121" s="802" t="s">
        <v>579</v>
      </c>
      <c r="C121" s="803" t="s">
        <v>580</v>
      </c>
      <c r="D121" s="133" t="s">
        <v>581</v>
      </c>
      <c r="E121" s="148" t="s">
        <v>582</v>
      </c>
      <c r="F121" s="758" t="s">
        <v>583</v>
      </c>
      <c r="G121" s="603" t="s">
        <v>584</v>
      </c>
      <c r="H121" s="806" t="s">
        <v>585</v>
      </c>
      <c r="J121" s="145"/>
      <c r="K121" s="145"/>
      <c r="L121" s="145"/>
    </row>
    <row r="122" spans="1:12" s="147" customFormat="1" ht="18.75" customHeight="1" x14ac:dyDescent="0.2">
      <c r="A122" s="898"/>
      <c r="B122" s="802" t="s">
        <v>586</v>
      </c>
      <c r="C122" s="803" t="s">
        <v>587</v>
      </c>
      <c r="D122" s="133"/>
      <c r="E122" s="145"/>
      <c r="F122" s="603"/>
      <c r="H122" s="807"/>
      <c r="J122" s="145"/>
      <c r="K122" s="145"/>
      <c r="L122" s="145"/>
    </row>
    <row r="123" spans="1:12" s="147" customFormat="1" ht="18.75" customHeight="1" thickBot="1" x14ac:dyDescent="0.25">
      <c r="A123" s="898"/>
      <c r="B123" s="808"/>
      <c r="C123" s="809"/>
      <c r="D123" s="809"/>
      <c r="E123" s="810"/>
      <c r="F123" s="810"/>
      <c r="G123" s="810"/>
      <c r="H123" s="811"/>
      <c r="I123" s="145"/>
      <c r="J123" s="145"/>
      <c r="K123" s="145"/>
      <c r="L123" s="145"/>
    </row>
    <row r="124" spans="1:12" s="147" customFormat="1" ht="18.75" customHeight="1" x14ac:dyDescent="0.2">
      <c r="A124" s="898"/>
      <c r="B124" s="11"/>
      <c r="C124" s="11"/>
      <c r="D124" s="11"/>
      <c r="E124" s="145"/>
      <c r="F124" s="145"/>
      <c r="G124" s="145"/>
      <c r="H124" s="11"/>
      <c r="I124" s="145"/>
      <c r="J124" s="145"/>
      <c r="K124" s="145"/>
      <c r="L124" s="145"/>
    </row>
    <row r="125" spans="1:12" s="147" customFormat="1" ht="18.75" customHeight="1" x14ac:dyDescent="0.2">
      <c r="A125" s="898"/>
      <c r="B125" s="11"/>
      <c r="C125" s="11"/>
      <c r="D125" s="11"/>
      <c r="E125" s="11"/>
      <c r="F125" s="11"/>
      <c r="G125" s="11"/>
      <c r="H125" s="11"/>
      <c r="I125" s="11"/>
      <c r="J125" s="11"/>
      <c r="K125" s="331"/>
      <c r="L125" s="145"/>
    </row>
    <row r="126" spans="1:12" s="147" customFormat="1" ht="18.75" customHeight="1" x14ac:dyDescent="0.2">
      <c r="A126" s="898"/>
      <c r="B126" s="11"/>
      <c r="C126" s="11"/>
      <c r="D126" s="11"/>
      <c r="E126" s="11"/>
      <c r="F126" s="11"/>
      <c r="G126" s="11"/>
      <c r="H126" s="11"/>
      <c r="I126" s="11"/>
      <c r="J126" s="11"/>
      <c r="K126" s="331"/>
      <c r="L126" s="145"/>
    </row>
    <row r="127" spans="1:12" s="147" customFormat="1" ht="18.75" customHeight="1" x14ac:dyDescent="0.2">
      <c r="A127" s="898"/>
      <c r="B127" s="782"/>
      <c r="C127" s="770"/>
      <c r="D127" s="771"/>
      <c r="E127" s="783"/>
      <c r="F127" s="448"/>
      <c r="G127" s="469"/>
      <c r="H127" s="469"/>
      <c r="I127" s="162"/>
      <c r="J127" s="145"/>
      <c r="K127" s="145"/>
      <c r="L127" s="145"/>
    </row>
    <row r="128" spans="1:12" s="147" customFormat="1" ht="18.75" customHeight="1" x14ac:dyDescent="0.2">
      <c r="A128" s="898"/>
      <c r="B128" s="782"/>
      <c r="C128" s="770"/>
      <c r="D128" s="771"/>
      <c r="E128" s="783"/>
      <c r="F128" s="448"/>
      <c r="G128" s="469"/>
      <c r="H128" s="469"/>
      <c r="I128" s="162"/>
      <c r="J128" s="145"/>
      <c r="K128" s="145"/>
      <c r="L128" s="145"/>
    </row>
    <row r="129" spans="1:12" s="147" customFormat="1" ht="18.75" customHeight="1" x14ac:dyDescent="0.2">
      <c r="A129" s="898"/>
      <c r="B129" s="782"/>
      <c r="C129" s="770"/>
      <c r="D129" s="771"/>
      <c r="E129" s="783"/>
      <c r="F129" s="448"/>
      <c r="G129" s="469"/>
      <c r="H129" s="469"/>
      <c r="I129" s="162"/>
      <c r="J129" s="145"/>
      <c r="K129" s="145"/>
      <c r="L129" s="145"/>
    </row>
    <row r="130" spans="1:12" s="147" customFormat="1" ht="18.75" customHeight="1" x14ac:dyDescent="0.2">
      <c r="A130" s="898"/>
      <c r="B130" s="782"/>
      <c r="C130" s="770"/>
      <c r="D130" s="771"/>
      <c r="E130" s="783"/>
      <c r="F130" s="448"/>
      <c r="G130" s="469"/>
      <c r="H130" s="469"/>
      <c r="I130" s="162"/>
      <c r="J130" s="145"/>
      <c r="K130" s="145"/>
      <c r="L130" s="145"/>
    </row>
    <row r="131" spans="1:12" s="147" customFormat="1" ht="18.75" customHeight="1" x14ac:dyDescent="0.2">
      <c r="A131" s="898"/>
      <c r="B131" s="782"/>
      <c r="C131" s="770"/>
      <c r="D131" s="771"/>
      <c r="E131" s="783"/>
      <c r="F131" s="448"/>
      <c r="G131" s="469"/>
      <c r="H131" s="469"/>
      <c r="I131" s="162"/>
      <c r="J131" s="145"/>
      <c r="K131" s="145"/>
      <c r="L131" s="145"/>
    </row>
    <row r="132" spans="1:12" s="147" customFormat="1" ht="18.75" customHeight="1" x14ac:dyDescent="0.2">
      <c r="A132" s="898"/>
      <c r="B132" s="782"/>
      <c r="C132" s="770"/>
      <c r="D132" s="771"/>
      <c r="E132" s="783"/>
      <c r="F132" s="448"/>
      <c r="G132" s="469"/>
      <c r="H132" s="469"/>
      <c r="I132" s="162"/>
      <c r="J132" s="145"/>
      <c r="K132" s="145"/>
      <c r="L132" s="145"/>
    </row>
    <row r="133" spans="1:12" s="147" customFormat="1" ht="18.75" customHeight="1" x14ac:dyDescent="0.2">
      <c r="A133" s="898"/>
      <c r="B133" s="782"/>
      <c r="C133" s="770"/>
      <c r="D133" s="771"/>
      <c r="E133" s="783"/>
      <c r="F133" s="448"/>
      <c r="G133" s="469"/>
      <c r="H133" s="469"/>
      <c r="I133" s="162"/>
      <c r="J133" s="145"/>
      <c r="K133" s="145"/>
      <c r="L133" s="145"/>
    </row>
    <row r="134" spans="1:12" s="147" customFormat="1" ht="18.75" customHeight="1" x14ac:dyDescent="0.2">
      <c r="A134" s="898"/>
      <c r="B134" s="782"/>
      <c r="C134" s="770"/>
      <c r="D134" s="771"/>
      <c r="E134" s="783"/>
      <c r="F134" s="448"/>
      <c r="G134" s="469"/>
      <c r="H134" s="469"/>
      <c r="I134" s="162"/>
      <c r="J134" s="145"/>
      <c r="K134" s="145"/>
      <c r="L134" s="145"/>
    </row>
    <row r="135" spans="1:12" s="147" customFormat="1" ht="18.75" customHeight="1" x14ac:dyDescent="0.2">
      <c r="A135" s="898"/>
      <c r="B135" s="782"/>
      <c r="C135" s="770"/>
      <c r="D135" s="771"/>
      <c r="E135" s="783"/>
      <c r="F135" s="448"/>
      <c r="G135" s="469"/>
      <c r="H135" s="469"/>
      <c r="I135" s="162"/>
      <c r="J135" s="145"/>
      <c r="K135" s="145"/>
      <c r="L135" s="145"/>
    </row>
    <row r="136" spans="1:12" s="147" customFormat="1" ht="18.75" customHeight="1" x14ac:dyDescent="0.2">
      <c r="A136" s="898"/>
      <c r="B136" s="782"/>
      <c r="C136" s="770"/>
      <c r="D136" s="771"/>
      <c r="E136" s="783"/>
      <c r="F136" s="448"/>
      <c r="G136" s="469"/>
      <c r="H136" s="469"/>
      <c r="I136" s="162"/>
      <c r="J136" s="145"/>
      <c r="K136" s="145"/>
      <c r="L136" s="145"/>
    </row>
    <row r="137" spans="1:12" s="147" customFormat="1" ht="18.75" customHeight="1" x14ac:dyDescent="0.2">
      <c r="A137" s="898"/>
      <c r="B137" s="782"/>
      <c r="C137" s="770"/>
      <c r="D137" s="771"/>
      <c r="E137" s="783"/>
      <c r="F137" s="448"/>
      <c r="G137" s="469"/>
      <c r="H137" s="469"/>
      <c r="I137" s="162"/>
      <c r="J137" s="145"/>
      <c r="K137" s="145"/>
      <c r="L137" s="145"/>
    </row>
    <row r="138" spans="1:12" s="147" customFormat="1" ht="18.75" customHeight="1" x14ac:dyDescent="0.2">
      <c r="A138" s="898"/>
      <c r="B138" s="782"/>
      <c r="C138" s="770"/>
      <c r="D138" s="771"/>
      <c r="E138" s="783"/>
      <c r="F138" s="448"/>
      <c r="G138" s="469"/>
      <c r="H138" s="469"/>
      <c r="I138" s="162"/>
      <c r="J138" s="145"/>
      <c r="K138" s="145"/>
      <c r="L138" s="145"/>
    </row>
    <row r="139" spans="1:12" s="147" customFormat="1" ht="18.75" customHeight="1" x14ac:dyDescent="0.2">
      <c r="A139" s="898"/>
      <c r="B139" s="782"/>
      <c r="C139" s="770"/>
      <c r="D139" s="771"/>
      <c r="E139" s="783"/>
      <c r="F139" s="448"/>
      <c r="G139" s="469"/>
      <c r="H139" s="469"/>
      <c r="I139" s="162"/>
      <c r="J139" s="145"/>
      <c r="K139" s="145"/>
      <c r="L139" s="145"/>
    </row>
    <row r="140" spans="1:12" s="147" customFormat="1" ht="18.75" customHeight="1" x14ac:dyDescent="0.2">
      <c r="A140" s="898"/>
      <c r="B140" s="782"/>
      <c r="C140" s="770"/>
      <c r="D140" s="771"/>
      <c r="E140" s="783"/>
      <c r="F140" s="448"/>
      <c r="G140" s="469"/>
      <c r="H140" s="469"/>
      <c r="I140" s="162"/>
      <c r="J140" s="145"/>
      <c r="K140" s="145"/>
      <c r="L140" s="145"/>
    </row>
    <row r="141" spans="1:12" s="147" customFormat="1" ht="18.75" customHeight="1" x14ac:dyDescent="0.2">
      <c r="A141" s="898"/>
      <c r="B141" s="782"/>
      <c r="C141" s="770"/>
      <c r="D141" s="771"/>
      <c r="E141" s="783"/>
      <c r="F141" s="448"/>
      <c r="G141" s="469"/>
      <c r="H141" s="469"/>
      <c r="I141" s="162"/>
      <c r="J141" s="145"/>
      <c r="K141" s="145"/>
      <c r="L141" s="145"/>
    </row>
    <row r="142" spans="1:12" s="147" customFormat="1" ht="18.75" customHeight="1" x14ac:dyDescent="0.2">
      <c r="A142" s="898"/>
      <c r="B142" s="782"/>
      <c r="C142" s="770"/>
      <c r="D142" s="771"/>
      <c r="E142" s="783"/>
      <c r="F142" s="448"/>
      <c r="G142" s="469"/>
      <c r="H142" s="469"/>
      <c r="I142" s="162"/>
      <c r="J142" s="145"/>
      <c r="K142" s="145"/>
      <c r="L142" s="145"/>
    </row>
    <row r="143" spans="1:12" s="147" customFormat="1" ht="18.75" customHeight="1" x14ac:dyDescent="0.2">
      <c r="A143" s="898"/>
      <c r="B143" s="782"/>
      <c r="C143" s="770"/>
      <c r="D143" s="771"/>
      <c r="E143" s="783"/>
      <c r="F143" s="448"/>
      <c r="G143" s="469"/>
      <c r="H143" s="469"/>
      <c r="I143" s="162"/>
      <c r="J143" s="145"/>
      <c r="K143" s="145"/>
      <c r="L143" s="145"/>
    </row>
    <row r="144" spans="1:12" s="147" customFormat="1" ht="18.75" customHeight="1" x14ac:dyDescent="0.2">
      <c r="A144" s="898"/>
      <c r="B144" s="782"/>
      <c r="C144" s="770"/>
      <c r="D144" s="771"/>
      <c r="E144" s="783"/>
      <c r="F144" s="448"/>
      <c r="G144" s="469"/>
      <c r="H144" s="469"/>
      <c r="I144" s="162"/>
      <c r="J144" s="145"/>
      <c r="K144" s="145"/>
      <c r="L144" s="145"/>
    </row>
    <row r="145" spans="1:12" s="147" customFormat="1" ht="18.75" customHeight="1" x14ac:dyDescent="0.2">
      <c r="A145" s="898"/>
      <c r="B145" s="782"/>
      <c r="C145" s="770"/>
      <c r="D145" s="771"/>
      <c r="E145" s="783"/>
      <c r="F145" s="448"/>
      <c r="G145" s="469"/>
      <c r="H145" s="469"/>
      <c r="I145" s="162"/>
      <c r="J145" s="145"/>
      <c r="K145" s="145"/>
      <c r="L145" s="145"/>
    </row>
    <row r="146" spans="1:12" s="147" customFormat="1" ht="18.75" customHeight="1" x14ac:dyDescent="0.2">
      <c r="A146" s="898"/>
      <c r="B146" s="782"/>
      <c r="C146" s="770"/>
      <c r="D146" s="771"/>
      <c r="E146" s="783"/>
      <c r="F146" s="448"/>
      <c r="G146" s="469"/>
      <c r="H146" s="469"/>
      <c r="I146" s="162"/>
      <c r="J146" s="145"/>
      <c r="K146" s="145"/>
      <c r="L146" s="145"/>
    </row>
    <row r="147" spans="1:12" s="147" customFormat="1" ht="18.75" customHeight="1" x14ac:dyDescent="0.2">
      <c r="A147" s="898"/>
      <c r="B147" s="782"/>
      <c r="C147" s="770"/>
      <c r="D147" s="771"/>
      <c r="E147" s="783"/>
      <c r="F147" s="448"/>
      <c r="G147" s="469"/>
      <c r="H147" s="469"/>
      <c r="I147" s="162"/>
      <c r="J147" s="145"/>
      <c r="K147" s="145"/>
      <c r="L147" s="145"/>
    </row>
    <row r="148" spans="1:12" s="147" customFormat="1" ht="18.75" customHeight="1" x14ac:dyDescent="0.2">
      <c r="A148" s="898"/>
      <c r="B148" s="782"/>
      <c r="C148" s="770"/>
      <c r="D148" s="771"/>
      <c r="E148" s="783"/>
      <c r="F148" s="448"/>
      <c r="G148" s="469"/>
      <c r="H148" s="469"/>
      <c r="I148" s="162"/>
      <c r="J148" s="145"/>
      <c r="K148" s="145"/>
      <c r="L148" s="145"/>
    </row>
    <row r="149" spans="1:12" s="147" customFormat="1" ht="18.75" customHeight="1" x14ac:dyDescent="0.2">
      <c r="A149" s="898"/>
      <c r="B149" s="782"/>
      <c r="C149" s="770"/>
      <c r="D149" s="771"/>
      <c r="E149" s="783"/>
      <c r="F149" s="448"/>
      <c r="G149" s="469"/>
      <c r="H149" s="469"/>
      <c r="I149" s="162"/>
      <c r="J149" s="145"/>
      <c r="K149" s="145"/>
      <c r="L149" s="145"/>
    </row>
    <row r="150" spans="1:12" s="147" customFormat="1" ht="18.75" customHeight="1" x14ac:dyDescent="0.2">
      <c r="A150" s="898"/>
      <c r="B150" s="782"/>
      <c r="C150" s="770"/>
      <c r="D150" s="771"/>
      <c r="E150" s="783"/>
      <c r="F150" s="448"/>
      <c r="G150" s="469"/>
      <c r="H150" s="469"/>
      <c r="I150" s="162"/>
      <c r="J150" s="145"/>
      <c r="K150" s="145"/>
      <c r="L150" s="145"/>
    </row>
    <row r="151" spans="1:12" s="147" customFormat="1" ht="18.75" customHeight="1" x14ac:dyDescent="0.2">
      <c r="A151" s="898"/>
      <c r="B151" s="782"/>
      <c r="C151" s="770"/>
      <c r="D151" s="771"/>
      <c r="E151" s="783"/>
      <c r="F151" s="448"/>
      <c r="G151" s="469"/>
      <c r="H151" s="469"/>
      <c r="I151" s="162"/>
      <c r="J151" s="145"/>
      <c r="K151" s="145"/>
      <c r="L151" s="145"/>
    </row>
    <row r="152" spans="1:12" s="147" customFormat="1" ht="18.75" customHeight="1" x14ac:dyDescent="0.2">
      <c r="A152" s="898"/>
      <c r="B152" s="782"/>
      <c r="C152" s="770"/>
      <c r="D152" s="771"/>
      <c r="E152" s="783"/>
      <c r="F152" s="448"/>
      <c r="G152" s="469"/>
      <c r="H152" s="469"/>
      <c r="I152" s="162"/>
      <c r="J152" s="145"/>
      <c r="K152" s="145"/>
      <c r="L152" s="145"/>
    </row>
    <row r="153" spans="1:12" s="147" customFormat="1" ht="18.75" customHeight="1" x14ac:dyDescent="0.2">
      <c r="A153" s="898"/>
      <c r="B153" s="782"/>
      <c r="C153" s="770"/>
      <c r="D153" s="771"/>
      <c r="E153" s="783"/>
      <c r="F153" s="448"/>
      <c r="G153" s="469"/>
      <c r="H153" s="469"/>
      <c r="I153" s="162"/>
      <c r="J153" s="145"/>
      <c r="K153" s="145"/>
      <c r="L153" s="145"/>
    </row>
    <row r="154" spans="1:12" s="147" customFormat="1" ht="18.75" customHeight="1" x14ac:dyDescent="0.2">
      <c r="A154" s="898"/>
      <c r="B154" s="782"/>
      <c r="C154" s="770"/>
      <c r="D154" s="771"/>
      <c r="E154" s="783"/>
      <c r="F154" s="448"/>
      <c r="G154" s="469"/>
      <c r="H154" s="469"/>
      <c r="I154" s="162"/>
      <c r="J154" s="145"/>
      <c r="K154" s="145"/>
      <c r="L154" s="145"/>
    </row>
    <row r="155" spans="1:12" s="147" customFormat="1" ht="18.75" customHeight="1" x14ac:dyDescent="0.2">
      <c r="A155" s="898"/>
      <c r="B155" s="782"/>
      <c r="C155" s="770"/>
      <c r="D155" s="771"/>
      <c r="E155" s="783"/>
      <c r="F155" s="448"/>
      <c r="G155" s="469"/>
      <c r="H155" s="469"/>
      <c r="I155" s="162"/>
      <c r="J155" s="145"/>
      <c r="K155" s="145"/>
      <c r="L155" s="145"/>
    </row>
    <row r="156" spans="1:12" s="147" customFormat="1" ht="18.75" customHeight="1" x14ac:dyDescent="0.2">
      <c r="A156" s="898"/>
      <c r="B156" s="782"/>
      <c r="C156" s="770"/>
      <c r="D156" s="771"/>
      <c r="E156" s="783"/>
      <c r="F156" s="448"/>
      <c r="G156" s="469"/>
      <c r="H156" s="469"/>
      <c r="I156" s="162"/>
      <c r="J156" s="145"/>
      <c r="K156" s="145"/>
      <c r="L156" s="145"/>
    </row>
    <row r="157" spans="1:12" s="147" customFormat="1" ht="18.75" customHeight="1" x14ac:dyDescent="0.2">
      <c r="A157" s="898"/>
      <c r="B157" s="782"/>
      <c r="C157" s="770"/>
      <c r="D157" s="771"/>
      <c r="E157" s="783"/>
      <c r="F157" s="448"/>
      <c r="G157" s="469"/>
      <c r="H157" s="469"/>
      <c r="I157" s="162"/>
      <c r="J157" s="145"/>
      <c r="K157" s="145"/>
      <c r="L157" s="145"/>
    </row>
    <row r="158" spans="1:12" s="147" customFormat="1" ht="18.75" customHeight="1" x14ac:dyDescent="0.2">
      <c r="A158" s="898"/>
      <c r="B158" s="782"/>
      <c r="C158" s="770"/>
      <c r="D158" s="771"/>
      <c r="E158" s="783"/>
      <c r="F158" s="448"/>
      <c r="G158" s="469"/>
      <c r="H158" s="469"/>
      <c r="I158" s="162"/>
      <c r="J158" s="145"/>
      <c r="K158" s="145"/>
      <c r="L158" s="145"/>
    </row>
    <row r="159" spans="1:12" s="147" customFormat="1" ht="18.75" customHeight="1" x14ac:dyDescent="0.2">
      <c r="A159" s="898"/>
      <c r="B159" s="782"/>
      <c r="C159" s="770"/>
      <c r="D159" s="771"/>
      <c r="E159" s="783"/>
      <c r="F159" s="448"/>
      <c r="G159" s="469"/>
      <c r="H159" s="469"/>
      <c r="I159" s="162"/>
      <c r="J159" s="145"/>
      <c r="K159" s="145"/>
      <c r="L159" s="145"/>
    </row>
    <row r="160" spans="1:12" s="147" customFormat="1" ht="18.75" customHeight="1" x14ac:dyDescent="0.2">
      <c r="A160" s="898"/>
      <c r="B160" s="782"/>
      <c r="C160" s="770"/>
      <c r="D160" s="771"/>
      <c r="E160" s="783"/>
      <c r="F160" s="448"/>
      <c r="G160" s="469"/>
      <c r="H160" s="469"/>
      <c r="I160" s="162"/>
      <c r="J160" s="145"/>
      <c r="K160" s="145"/>
      <c r="L160" s="145"/>
    </row>
    <row r="161" spans="1:12" s="147" customFormat="1" ht="18.75" customHeight="1" x14ac:dyDescent="0.2">
      <c r="A161" s="898"/>
      <c r="B161" s="782"/>
      <c r="C161" s="770"/>
      <c r="D161" s="771"/>
      <c r="E161" s="783"/>
      <c r="F161" s="448"/>
      <c r="G161" s="469"/>
      <c r="H161" s="469"/>
      <c r="I161" s="162"/>
      <c r="J161" s="145"/>
      <c r="K161" s="145"/>
      <c r="L161" s="145"/>
    </row>
    <row r="162" spans="1:12" s="147" customFormat="1" ht="18.75" customHeight="1" x14ac:dyDescent="0.2">
      <c r="A162" s="898"/>
      <c r="B162" s="782"/>
      <c r="C162" s="770"/>
      <c r="D162" s="771"/>
      <c r="E162" s="783"/>
      <c r="F162" s="448"/>
      <c r="G162" s="469"/>
      <c r="H162" s="469"/>
      <c r="I162" s="162"/>
      <c r="J162" s="145"/>
      <c r="K162" s="145"/>
      <c r="L162" s="145"/>
    </row>
    <row r="163" spans="1:12" s="147" customFormat="1" ht="18.75" customHeight="1" x14ac:dyDescent="0.2">
      <c r="A163" s="898"/>
      <c r="B163" s="782"/>
      <c r="C163" s="770"/>
      <c r="D163" s="771"/>
      <c r="E163" s="783"/>
      <c r="F163" s="448"/>
      <c r="G163" s="469"/>
      <c r="H163" s="469"/>
      <c r="I163" s="162"/>
      <c r="J163" s="145"/>
      <c r="K163" s="145"/>
      <c r="L163" s="145"/>
    </row>
    <row r="164" spans="1:12" s="147" customFormat="1" ht="18.75" customHeight="1" x14ac:dyDescent="0.2">
      <c r="A164" s="898"/>
      <c r="B164" s="782"/>
      <c r="C164" s="770"/>
      <c r="D164" s="771"/>
      <c r="E164" s="783"/>
      <c r="F164" s="448"/>
      <c r="G164" s="469"/>
      <c r="H164" s="469"/>
      <c r="I164" s="162"/>
      <c r="J164" s="145"/>
      <c r="K164" s="145"/>
      <c r="L164" s="145"/>
    </row>
    <row r="165" spans="1:12" s="147" customFormat="1" ht="18.75" customHeight="1" x14ac:dyDescent="0.2">
      <c r="A165" s="898"/>
      <c r="B165" s="782"/>
      <c r="C165" s="770"/>
      <c r="D165" s="771"/>
      <c r="E165" s="783"/>
      <c r="F165" s="448"/>
      <c r="G165" s="469"/>
      <c r="H165" s="469"/>
      <c r="I165" s="162"/>
      <c r="J165" s="145"/>
      <c r="K165" s="145"/>
      <c r="L165" s="145"/>
    </row>
    <row r="166" spans="1:12" s="147" customFormat="1" ht="18.75" customHeight="1" x14ac:dyDescent="0.2">
      <c r="A166" s="898"/>
      <c r="B166" s="782"/>
      <c r="C166" s="770"/>
      <c r="D166" s="771"/>
      <c r="E166" s="783"/>
      <c r="F166" s="448"/>
      <c r="G166" s="469"/>
      <c r="H166" s="469"/>
      <c r="I166" s="162"/>
      <c r="J166" s="145"/>
      <c r="K166" s="145"/>
      <c r="L166" s="145"/>
    </row>
    <row r="167" spans="1:12" s="147" customFormat="1" ht="18.75" customHeight="1" x14ac:dyDescent="0.2">
      <c r="A167" s="898"/>
      <c r="B167" s="782"/>
      <c r="C167" s="770"/>
      <c r="D167" s="771"/>
      <c r="E167" s="783"/>
      <c r="F167" s="448"/>
      <c r="G167" s="469"/>
      <c r="H167" s="469"/>
      <c r="I167" s="162"/>
      <c r="J167" s="145"/>
      <c r="K167" s="145"/>
      <c r="L167" s="145"/>
    </row>
    <row r="168" spans="1:12" s="147" customFormat="1" ht="18.75" customHeight="1" x14ac:dyDescent="0.2">
      <c r="A168" s="898"/>
      <c r="B168" s="782"/>
      <c r="C168" s="770"/>
      <c r="D168" s="771"/>
      <c r="E168" s="783"/>
      <c r="F168" s="448"/>
      <c r="G168" s="469"/>
      <c r="H168" s="469"/>
      <c r="I168" s="162"/>
      <c r="J168" s="145"/>
      <c r="K168" s="145"/>
      <c r="L168" s="145"/>
    </row>
    <row r="169" spans="1:12" s="147" customFormat="1" ht="18.75" customHeight="1" x14ac:dyDescent="0.2">
      <c r="A169" s="898"/>
      <c r="B169" s="782"/>
      <c r="C169" s="770"/>
      <c r="D169" s="771"/>
      <c r="E169" s="783"/>
      <c r="F169" s="448"/>
      <c r="G169" s="469"/>
      <c r="H169" s="469"/>
      <c r="I169" s="162"/>
      <c r="J169" s="145"/>
      <c r="K169" s="145"/>
      <c r="L169" s="145"/>
    </row>
    <row r="170" spans="1:12" s="147" customFormat="1" ht="18.75" customHeight="1" x14ac:dyDescent="0.2">
      <c r="A170" s="898"/>
      <c r="B170" s="782"/>
      <c r="C170" s="770"/>
      <c r="D170" s="771"/>
      <c r="E170" s="783"/>
      <c r="F170" s="448"/>
      <c r="G170" s="469"/>
      <c r="H170" s="469"/>
      <c r="I170" s="162"/>
      <c r="J170" s="145"/>
      <c r="K170" s="145"/>
      <c r="L170" s="145"/>
    </row>
    <row r="171" spans="1:12" s="147" customFormat="1" ht="18.75" customHeight="1" x14ac:dyDescent="0.2">
      <c r="A171" s="898"/>
      <c r="B171" s="782"/>
      <c r="C171" s="770"/>
      <c r="D171" s="771"/>
      <c r="E171" s="783"/>
      <c r="F171" s="448"/>
      <c r="G171" s="469"/>
      <c r="H171" s="469"/>
      <c r="I171" s="162"/>
      <c r="J171" s="145"/>
      <c r="K171" s="145"/>
      <c r="L171" s="145"/>
    </row>
    <row r="172" spans="1:12" s="147" customFormat="1" ht="18.75" customHeight="1" x14ac:dyDescent="0.2">
      <c r="A172" s="898"/>
      <c r="B172" s="782"/>
      <c r="C172" s="770"/>
      <c r="D172" s="771"/>
      <c r="E172" s="783"/>
      <c r="F172" s="448"/>
      <c r="G172" s="469"/>
      <c r="H172" s="469"/>
      <c r="I172" s="162"/>
      <c r="J172" s="145"/>
      <c r="K172" s="145"/>
      <c r="L172" s="145"/>
    </row>
    <row r="173" spans="1:12" s="147" customFormat="1" ht="18.75" customHeight="1" x14ac:dyDescent="0.2">
      <c r="A173" s="898"/>
      <c r="B173" s="782"/>
      <c r="C173" s="770"/>
      <c r="D173" s="771"/>
      <c r="E173" s="783"/>
      <c r="F173" s="448"/>
      <c r="G173" s="469"/>
      <c r="H173" s="469"/>
      <c r="I173" s="162"/>
      <c r="J173" s="145"/>
      <c r="K173" s="145"/>
      <c r="L173" s="145"/>
    </row>
    <row r="174" spans="1:12" s="147" customFormat="1" ht="18.75" customHeight="1" x14ac:dyDescent="0.2">
      <c r="A174" s="898"/>
      <c r="B174" s="782"/>
      <c r="C174" s="770"/>
      <c r="D174" s="771"/>
      <c r="E174" s="783"/>
      <c r="F174" s="448"/>
      <c r="G174" s="469"/>
      <c r="H174" s="469"/>
      <c r="I174" s="162"/>
      <c r="J174" s="145"/>
      <c r="K174" s="145"/>
      <c r="L174" s="145"/>
    </row>
    <row r="175" spans="1:12" s="147" customFormat="1" ht="18.75" customHeight="1" x14ac:dyDescent="0.2">
      <c r="A175" s="898"/>
      <c r="B175" s="782"/>
      <c r="C175" s="770"/>
      <c r="D175" s="771"/>
      <c r="E175" s="783"/>
      <c r="F175" s="448"/>
      <c r="G175" s="469"/>
      <c r="H175" s="469"/>
      <c r="I175" s="162"/>
      <c r="J175" s="145"/>
      <c r="K175" s="145"/>
      <c r="L175" s="145"/>
    </row>
    <row r="176" spans="1:12" s="147" customFormat="1" ht="18.75" customHeight="1" x14ac:dyDescent="0.2">
      <c r="A176" s="898"/>
      <c r="B176" s="782"/>
      <c r="C176" s="770"/>
      <c r="D176" s="771"/>
      <c r="E176" s="783"/>
      <c r="F176" s="448"/>
      <c r="G176" s="469"/>
      <c r="H176" s="469"/>
      <c r="I176" s="162"/>
      <c r="J176" s="145"/>
      <c r="K176" s="145"/>
      <c r="L176" s="145"/>
    </row>
    <row r="177" spans="1:12" s="147" customFormat="1" ht="18.75" customHeight="1" x14ac:dyDescent="0.2">
      <c r="A177" s="898"/>
      <c r="B177" s="782"/>
      <c r="C177" s="770"/>
      <c r="D177" s="771"/>
      <c r="E177" s="783"/>
      <c r="F177" s="448"/>
      <c r="G177" s="469"/>
      <c r="H177" s="469"/>
      <c r="I177" s="162"/>
      <c r="J177" s="145"/>
      <c r="K177" s="145"/>
      <c r="L177" s="145"/>
    </row>
    <row r="178" spans="1:12" s="147" customFormat="1" ht="18.75" customHeight="1" x14ac:dyDescent="0.2">
      <c r="A178" s="898"/>
      <c r="B178" s="782"/>
      <c r="C178" s="770"/>
      <c r="D178" s="771"/>
      <c r="E178" s="783"/>
      <c r="F178" s="448"/>
      <c r="G178" s="469"/>
      <c r="H178" s="469"/>
      <c r="I178" s="162"/>
      <c r="J178" s="145"/>
      <c r="K178" s="145"/>
      <c r="L178" s="145"/>
    </row>
    <row r="179" spans="1:12" s="147" customFormat="1" ht="18.75" customHeight="1" x14ac:dyDescent="0.2">
      <c r="A179" s="898"/>
      <c r="B179" s="782"/>
      <c r="C179" s="770"/>
      <c r="D179" s="771"/>
      <c r="E179" s="783"/>
      <c r="F179" s="448"/>
      <c r="G179" s="469"/>
      <c r="H179" s="469"/>
      <c r="I179" s="162"/>
      <c r="J179" s="145"/>
      <c r="K179" s="145"/>
      <c r="L179" s="145"/>
    </row>
    <row r="180" spans="1:12" s="147" customFormat="1" ht="18.75" customHeight="1" x14ac:dyDescent="0.2">
      <c r="A180" s="898"/>
      <c r="B180" s="782"/>
      <c r="C180" s="770"/>
      <c r="D180" s="771"/>
      <c r="E180" s="783"/>
      <c r="F180" s="448"/>
      <c r="G180" s="469"/>
      <c r="H180" s="469"/>
      <c r="I180" s="162"/>
      <c r="J180" s="145"/>
      <c r="K180" s="145"/>
      <c r="L180" s="145"/>
    </row>
    <row r="181" spans="1:12" s="147" customFormat="1" ht="18.75" customHeight="1" x14ac:dyDescent="0.2">
      <c r="A181" s="898"/>
      <c r="B181" s="782"/>
      <c r="C181" s="770"/>
      <c r="D181" s="771"/>
      <c r="E181" s="783"/>
      <c r="F181" s="448"/>
      <c r="G181" s="469"/>
      <c r="H181" s="469"/>
      <c r="I181" s="162"/>
      <c r="J181" s="145"/>
      <c r="K181" s="145"/>
      <c r="L181" s="145"/>
    </row>
    <row r="182" spans="1:12" s="147" customFormat="1" ht="18.75" customHeight="1" x14ac:dyDescent="0.2">
      <c r="A182" s="898"/>
      <c r="B182" s="782"/>
      <c r="C182" s="770"/>
      <c r="D182" s="771"/>
      <c r="E182" s="783"/>
      <c r="F182" s="448"/>
      <c r="G182" s="469"/>
      <c r="H182" s="469"/>
      <c r="I182" s="162"/>
      <c r="J182" s="145"/>
      <c r="K182" s="145"/>
      <c r="L182" s="145"/>
    </row>
    <row r="183" spans="1:12" s="147" customFormat="1" ht="18.75" customHeight="1" x14ac:dyDescent="0.2">
      <c r="A183" s="898"/>
      <c r="B183" s="782"/>
      <c r="C183" s="770"/>
      <c r="D183" s="771"/>
      <c r="E183" s="783"/>
      <c r="F183" s="448"/>
      <c r="G183" s="469"/>
      <c r="H183" s="469"/>
      <c r="I183" s="162"/>
      <c r="J183" s="145"/>
      <c r="K183" s="145"/>
      <c r="L183" s="145"/>
    </row>
    <row r="184" spans="1:12" s="147" customFormat="1" ht="18.75" customHeight="1" x14ac:dyDescent="0.2">
      <c r="A184" s="898"/>
      <c r="B184" s="782"/>
      <c r="C184" s="770"/>
      <c r="D184" s="771"/>
      <c r="E184" s="783"/>
      <c r="F184" s="448"/>
      <c r="G184" s="469"/>
      <c r="H184" s="469"/>
      <c r="I184" s="162"/>
      <c r="J184" s="145"/>
      <c r="K184" s="145"/>
      <c r="L184" s="145"/>
    </row>
    <row r="185" spans="1:12" s="147" customFormat="1" ht="18.75" customHeight="1" x14ac:dyDescent="0.2">
      <c r="A185" s="898"/>
      <c r="B185" s="782"/>
      <c r="C185" s="770"/>
      <c r="D185" s="771"/>
      <c r="E185" s="783"/>
      <c r="F185" s="448"/>
      <c r="G185" s="469"/>
      <c r="H185" s="469"/>
      <c r="I185" s="162"/>
      <c r="J185" s="145"/>
      <c r="K185" s="145"/>
      <c r="L185" s="145"/>
    </row>
    <row r="186" spans="1:12" s="147" customFormat="1" ht="18.75" customHeight="1" x14ac:dyDescent="0.2">
      <c r="A186" s="898"/>
      <c r="B186" s="782"/>
      <c r="C186" s="770"/>
      <c r="D186" s="771"/>
      <c r="E186" s="783"/>
      <c r="F186" s="448"/>
      <c r="G186" s="469"/>
      <c r="H186" s="469"/>
      <c r="I186" s="162"/>
      <c r="J186" s="145"/>
      <c r="K186" s="145"/>
      <c r="L186" s="145"/>
    </row>
    <row r="187" spans="1:12" s="147" customFormat="1" ht="18.75" customHeight="1" x14ac:dyDescent="0.2">
      <c r="A187" s="898"/>
      <c r="B187" s="782"/>
      <c r="C187" s="770"/>
      <c r="D187" s="771"/>
      <c r="E187" s="783"/>
      <c r="F187" s="448"/>
      <c r="G187" s="469"/>
      <c r="H187" s="469"/>
      <c r="I187" s="162"/>
      <c r="J187" s="145"/>
      <c r="K187" s="145"/>
      <c r="L187" s="145"/>
    </row>
    <row r="188" spans="1:12" s="147" customFormat="1" ht="18.75" customHeight="1" x14ac:dyDescent="0.2">
      <c r="A188" s="898"/>
      <c r="B188" s="782"/>
      <c r="C188" s="770"/>
      <c r="D188" s="771"/>
      <c r="E188" s="783"/>
      <c r="F188" s="448"/>
      <c r="G188" s="469"/>
      <c r="H188" s="469"/>
      <c r="I188" s="162"/>
      <c r="J188" s="145"/>
      <c r="K188" s="145"/>
      <c r="L188" s="145"/>
    </row>
    <row r="189" spans="1:12" s="147" customFormat="1" ht="18.75" customHeight="1" x14ac:dyDescent="0.2">
      <c r="A189" s="898"/>
      <c r="B189" s="782"/>
      <c r="C189" s="770"/>
      <c r="D189" s="771"/>
      <c r="E189" s="783"/>
      <c r="F189" s="448"/>
      <c r="G189" s="469"/>
      <c r="H189" s="469"/>
      <c r="I189" s="162"/>
      <c r="J189" s="145"/>
      <c r="K189" s="145"/>
      <c r="L189" s="145"/>
    </row>
    <row r="190" spans="1:12" s="147" customFormat="1" ht="18.75" customHeight="1" x14ac:dyDescent="0.2">
      <c r="A190" s="898"/>
      <c r="B190" s="782"/>
      <c r="C190" s="770"/>
      <c r="D190" s="771"/>
      <c r="E190" s="783"/>
      <c r="F190" s="448"/>
      <c r="G190" s="469"/>
      <c r="H190" s="469"/>
      <c r="I190" s="162"/>
      <c r="J190" s="145"/>
      <c r="K190" s="145"/>
      <c r="L190" s="145"/>
    </row>
    <row r="191" spans="1:12" s="147" customFormat="1" ht="18.75" customHeight="1" x14ac:dyDescent="0.2">
      <c r="A191" s="898"/>
      <c r="B191" s="782"/>
      <c r="C191" s="770"/>
      <c r="D191" s="771"/>
      <c r="E191" s="783"/>
      <c r="F191" s="448"/>
      <c r="G191" s="469"/>
      <c r="H191" s="469"/>
      <c r="I191" s="162"/>
      <c r="J191" s="145"/>
      <c r="K191" s="145"/>
      <c r="L191" s="145"/>
    </row>
    <row r="192" spans="1:12" s="147" customFormat="1" ht="18.75" customHeight="1" x14ac:dyDescent="0.2">
      <c r="A192" s="898"/>
      <c r="B192" s="782"/>
      <c r="C192" s="770"/>
      <c r="D192" s="771"/>
      <c r="E192" s="783"/>
      <c r="F192" s="448"/>
      <c r="G192" s="469"/>
      <c r="H192" s="469"/>
      <c r="I192" s="162"/>
      <c r="J192" s="145"/>
      <c r="K192" s="145"/>
      <c r="L192" s="145"/>
    </row>
    <row r="193" spans="1:12" s="147" customFormat="1" ht="18.75" customHeight="1" x14ac:dyDescent="0.2">
      <c r="A193" s="898"/>
      <c r="B193" s="782"/>
      <c r="C193" s="770"/>
      <c r="D193" s="771"/>
      <c r="E193" s="783"/>
      <c r="F193" s="448"/>
      <c r="G193" s="469"/>
      <c r="H193" s="469"/>
      <c r="I193" s="162"/>
      <c r="J193" s="145"/>
      <c r="K193" s="145"/>
      <c r="L193" s="145"/>
    </row>
    <row r="194" spans="1:12" s="147" customFormat="1" ht="18.75" customHeight="1" x14ac:dyDescent="0.2">
      <c r="A194" s="898"/>
      <c r="B194" s="782"/>
      <c r="C194" s="770"/>
      <c r="D194" s="771"/>
      <c r="E194" s="783"/>
      <c r="F194" s="448"/>
      <c r="G194" s="469"/>
      <c r="H194" s="469"/>
      <c r="I194" s="162"/>
      <c r="J194" s="145"/>
      <c r="K194" s="145"/>
      <c r="L194" s="145"/>
    </row>
    <row r="195" spans="1:12" s="147" customFormat="1" ht="18.75" customHeight="1" x14ac:dyDescent="0.2">
      <c r="A195" s="898"/>
      <c r="B195" s="782"/>
      <c r="C195" s="770"/>
      <c r="D195" s="771"/>
      <c r="E195" s="783"/>
      <c r="F195" s="448"/>
      <c r="G195" s="469"/>
      <c r="H195" s="469"/>
      <c r="I195" s="162"/>
      <c r="J195" s="145"/>
      <c r="K195" s="145"/>
      <c r="L195" s="145"/>
    </row>
    <row r="196" spans="1:12" s="147" customFormat="1" ht="18.75" customHeight="1" x14ac:dyDescent="0.2">
      <c r="A196" s="898"/>
      <c r="B196" s="782"/>
      <c r="C196" s="770"/>
      <c r="D196" s="771"/>
      <c r="E196" s="783"/>
      <c r="F196" s="448"/>
      <c r="G196" s="469"/>
      <c r="H196" s="469"/>
      <c r="I196" s="162"/>
      <c r="J196" s="145"/>
      <c r="K196" s="145"/>
      <c r="L196" s="145"/>
    </row>
    <row r="197" spans="1:12" s="147" customFormat="1" ht="18.75" customHeight="1" x14ac:dyDescent="0.2">
      <c r="A197" s="898"/>
      <c r="B197" s="782"/>
      <c r="C197" s="770"/>
      <c r="D197" s="771"/>
      <c r="E197" s="783"/>
      <c r="F197" s="448"/>
      <c r="G197" s="469"/>
      <c r="H197" s="469"/>
      <c r="I197" s="162"/>
      <c r="J197" s="145"/>
      <c r="K197" s="145"/>
      <c r="L197" s="145"/>
    </row>
    <row r="198" spans="1:12" s="147" customFormat="1" ht="18.75" customHeight="1" x14ac:dyDescent="0.2">
      <c r="A198" s="898"/>
      <c r="B198" s="782"/>
      <c r="C198" s="770"/>
      <c r="D198" s="771"/>
      <c r="E198" s="783"/>
      <c r="F198" s="448"/>
      <c r="G198" s="469"/>
      <c r="H198" s="469"/>
      <c r="I198" s="162"/>
      <c r="J198" s="145"/>
      <c r="K198" s="145"/>
      <c r="L198" s="145"/>
    </row>
    <row r="199" spans="1:12" s="147" customFormat="1" ht="18.75" customHeight="1" x14ac:dyDescent="0.2">
      <c r="A199" s="898"/>
      <c r="B199" s="782"/>
      <c r="C199" s="770"/>
      <c r="D199" s="771"/>
      <c r="E199" s="783"/>
      <c r="F199" s="448"/>
      <c r="G199" s="469"/>
      <c r="H199" s="469"/>
      <c r="I199" s="162"/>
      <c r="J199" s="145"/>
      <c r="K199" s="145"/>
      <c r="L199" s="145"/>
    </row>
    <row r="200" spans="1:12" s="147" customFormat="1" ht="18.75" customHeight="1" x14ac:dyDescent="0.2">
      <c r="A200" s="898"/>
      <c r="B200" s="782"/>
      <c r="C200" s="770"/>
      <c r="D200" s="771"/>
      <c r="E200" s="783"/>
      <c r="F200" s="448"/>
      <c r="G200" s="469"/>
      <c r="H200" s="469"/>
      <c r="I200" s="162"/>
      <c r="J200" s="145"/>
      <c r="K200" s="145"/>
      <c r="L200" s="145"/>
    </row>
    <row r="201" spans="1:12" s="147" customFormat="1" ht="18.75" customHeight="1" x14ac:dyDescent="0.2">
      <c r="A201" s="898"/>
      <c r="B201" s="782"/>
      <c r="C201" s="770"/>
      <c r="D201" s="771"/>
      <c r="E201" s="783"/>
      <c r="F201" s="448"/>
      <c r="G201" s="469"/>
      <c r="H201" s="469"/>
      <c r="I201" s="162"/>
      <c r="J201" s="145"/>
      <c r="K201" s="145"/>
      <c r="L201" s="145"/>
    </row>
    <row r="202" spans="1:12" s="147" customFormat="1" ht="18.75" customHeight="1" x14ac:dyDescent="0.2">
      <c r="A202" s="898"/>
      <c r="B202" s="782"/>
      <c r="C202" s="770"/>
      <c r="D202" s="771"/>
      <c r="E202" s="783"/>
      <c r="F202" s="448"/>
      <c r="G202" s="469"/>
      <c r="H202" s="469"/>
      <c r="I202" s="162"/>
      <c r="J202" s="145"/>
      <c r="K202" s="145"/>
      <c r="L202" s="145"/>
    </row>
    <row r="203" spans="1:12" s="147" customFormat="1" ht="18.75" customHeight="1" x14ac:dyDescent="0.2">
      <c r="A203" s="898"/>
      <c r="B203" s="782"/>
      <c r="C203" s="770"/>
      <c r="D203" s="771"/>
      <c r="E203" s="783"/>
      <c r="F203" s="448"/>
      <c r="G203" s="469"/>
      <c r="H203" s="469"/>
      <c r="I203" s="162"/>
      <c r="J203" s="145"/>
      <c r="K203" s="145"/>
      <c r="L203" s="145"/>
    </row>
    <row r="204" spans="1:12" s="147" customFormat="1" ht="18.75" customHeight="1" x14ac:dyDescent="0.2">
      <c r="A204" s="898"/>
      <c r="B204" s="782"/>
      <c r="C204" s="770"/>
      <c r="D204" s="771"/>
      <c r="E204" s="783"/>
      <c r="F204" s="448"/>
      <c r="G204" s="469"/>
      <c r="H204" s="469"/>
      <c r="I204" s="162"/>
      <c r="J204" s="145"/>
      <c r="K204" s="145"/>
      <c r="L204" s="145"/>
    </row>
    <row r="205" spans="1:12" s="147" customFormat="1" ht="18.75" customHeight="1" x14ac:dyDescent="0.2">
      <c r="A205" s="898"/>
      <c r="B205" s="782"/>
      <c r="C205" s="770"/>
      <c r="D205" s="771"/>
      <c r="E205" s="783"/>
      <c r="F205" s="448"/>
      <c r="G205" s="469"/>
      <c r="H205" s="469"/>
      <c r="I205" s="162"/>
      <c r="J205" s="145"/>
      <c r="K205" s="145"/>
      <c r="L205" s="145"/>
    </row>
    <row r="206" spans="1:12" s="147" customFormat="1" ht="18.75" customHeight="1" x14ac:dyDescent="0.2">
      <c r="A206" s="898"/>
      <c r="B206" s="782"/>
      <c r="C206" s="770"/>
      <c r="D206" s="771"/>
      <c r="E206" s="783"/>
      <c r="F206" s="448"/>
      <c r="G206" s="469"/>
      <c r="H206" s="469"/>
      <c r="I206" s="162"/>
      <c r="J206" s="145"/>
      <c r="K206" s="145"/>
      <c r="L206" s="145"/>
    </row>
    <row r="207" spans="1:12" s="147" customFormat="1" ht="18.75" customHeight="1" x14ac:dyDescent="0.2">
      <c r="A207" s="898"/>
      <c r="B207" s="782"/>
      <c r="C207" s="770"/>
      <c r="D207" s="771"/>
      <c r="E207" s="783"/>
      <c r="F207" s="448"/>
      <c r="G207" s="469"/>
      <c r="H207" s="469"/>
      <c r="I207" s="162"/>
      <c r="J207" s="145"/>
      <c r="K207" s="145"/>
      <c r="L207" s="145"/>
    </row>
    <row r="208" spans="1:12" s="147" customFormat="1" ht="18.75" customHeight="1" x14ac:dyDescent="0.2">
      <c r="A208" s="898"/>
      <c r="B208" s="782"/>
      <c r="C208" s="770"/>
      <c r="D208" s="771"/>
      <c r="E208" s="783"/>
      <c r="F208" s="448"/>
      <c r="G208" s="469"/>
      <c r="H208" s="469"/>
      <c r="I208" s="162"/>
      <c r="J208" s="145"/>
      <c r="K208" s="145"/>
      <c r="L208" s="145"/>
    </row>
    <row r="209" spans="1:12" s="147" customFormat="1" ht="18.75" customHeight="1" x14ac:dyDescent="0.2">
      <c r="A209" s="898"/>
      <c r="B209" s="782"/>
      <c r="C209" s="770"/>
      <c r="D209" s="771"/>
      <c r="E209" s="783"/>
      <c r="F209" s="448"/>
      <c r="G209" s="469"/>
      <c r="H209" s="469"/>
      <c r="I209" s="162"/>
      <c r="J209" s="145"/>
      <c r="K209" s="145"/>
      <c r="L209" s="145"/>
    </row>
    <row r="210" spans="1:12" s="147" customFormat="1" ht="18.75" customHeight="1" x14ac:dyDescent="0.2">
      <c r="A210" s="898"/>
      <c r="B210" s="782"/>
      <c r="C210" s="770"/>
      <c r="D210" s="771"/>
      <c r="E210" s="783"/>
      <c r="F210" s="448"/>
      <c r="G210" s="469"/>
      <c r="H210" s="469"/>
      <c r="I210" s="162"/>
      <c r="J210" s="145"/>
      <c r="K210" s="145"/>
      <c r="L210" s="145"/>
    </row>
    <row r="211" spans="1:12" s="147" customFormat="1" ht="18.75" customHeight="1" x14ac:dyDescent="0.2">
      <c r="A211" s="898"/>
      <c r="B211" s="782"/>
      <c r="C211" s="770"/>
      <c r="D211" s="771"/>
      <c r="E211" s="783"/>
      <c r="F211" s="448"/>
      <c r="G211" s="469"/>
      <c r="H211" s="469"/>
      <c r="I211" s="162"/>
      <c r="J211" s="145"/>
      <c r="K211" s="145"/>
      <c r="L211" s="145"/>
    </row>
    <row r="212" spans="1:12" s="147" customFormat="1" ht="18.75" customHeight="1" x14ac:dyDescent="0.2">
      <c r="A212" s="898"/>
      <c r="B212" s="782"/>
      <c r="C212" s="770"/>
      <c r="D212" s="771"/>
      <c r="E212" s="783"/>
      <c r="F212" s="448"/>
      <c r="G212" s="469"/>
      <c r="H212" s="469"/>
      <c r="I212" s="162"/>
      <c r="J212" s="145"/>
      <c r="K212" s="145"/>
      <c r="L212" s="145"/>
    </row>
    <row r="213" spans="1:12" s="147" customFormat="1" ht="18.75" customHeight="1" x14ac:dyDescent="0.2">
      <c r="A213" s="898"/>
      <c r="B213" s="782"/>
      <c r="C213" s="770"/>
      <c r="D213" s="771"/>
      <c r="E213" s="783"/>
      <c r="F213" s="448"/>
      <c r="G213" s="469"/>
      <c r="H213" s="469"/>
      <c r="I213" s="162"/>
      <c r="J213" s="145"/>
      <c r="K213" s="145"/>
      <c r="L213" s="145"/>
    </row>
    <row r="214" spans="1:12" s="147" customFormat="1" ht="18.75" customHeight="1" x14ac:dyDescent="0.2">
      <c r="A214" s="898"/>
      <c r="B214" s="782"/>
      <c r="C214" s="770"/>
      <c r="D214" s="771"/>
      <c r="E214" s="783"/>
      <c r="F214" s="448"/>
      <c r="G214" s="469"/>
      <c r="H214" s="469"/>
      <c r="I214" s="162"/>
      <c r="J214" s="145"/>
      <c r="K214" s="145"/>
      <c r="L214" s="145"/>
    </row>
    <row r="215" spans="1:12" s="147" customFormat="1" ht="18.75" customHeight="1" x14ac:dyDescent="0.2">
      <c r="A215" s="898"/>
      <c r="B215" s="782"/>
      <c r="C215" s="770"/>
      <c r="D215" s="771"/>
      <c r="E215" s="783"/>
      <c r="F215" s="448"/>
      <c r="G215" s="469"/>
      <c r="H215" s="469"/>
      <c r="I215" s="162"/>
      <c r="J215" s="145"/>
      <c r="K215" s="145"/>
      <c r="L215" s="145"/>
    </row>
    <row r="216" spans="1:12" s="147" customFormat="1" ht="18.75" customHeight="1" x14ac:dyDescent="0.2">
      <c r="A216" s="898"/>
      <c r="B216" s="782"/>
      <c r="C216" s="770"/>
      <c r="D216" s="771"/>
      <c r="E216" s="783"/>
      <c r="F216" s="448"/>
      <c r="G216" s="469"/>
      <c r="H216" s="469"/>
      <c r="I216" s="162"/>
      <c r="J216" s="145"/>
      <c r="K216" s="145"/>
      <c r="L216" s="145"/>
    </row>
    <row r="217" spans="1:12" s="147" customFormat="1" ht="18.75" customHeight="1" x14ac:dyDescent="0.2">
      <c r="A217" s="898"/>
      <c r="B217" s="782"/>
      <c r="C217" s="770"/>
      <c r="D217" s="771"/>
      <c r="E217" s="783"/>
      <c r="F217" s="448"/>
      <c r="G217" s="469"/>
      <c r="H217" s="469"/>
      <c r="I217" s="162"/>
      <c r="J217" s="145"/>
      <c r="K217" s="145"/>
      <c r="L217" s="145"/>
    </row>
    <row r="218" spans="1:12" s="147" customFormat="1" ht="18.75" customHeight="1" x14ac:dyDescent="0.2">
      <c r="A218" s="898"/>
      <c r="B218" s="782"/>
      <c r="C218" s="770"/>
      <c r="D218" s="771"/>
      <c r="E218" s="783"/>
      <c r="F218" s="448"/>
      <c r="G218" s="469"/>
      <c r="H218" s="469"/>
      <c r="I218" s="162"/>
      <c r="J218" s="145"/>
      <c r="K218" s="145"/>
      <c r="L218" s="145"/>
    </row>
    <row r="219" spans="1:12" s="147" customFormat="1" ht="18.75" customHeight="1" x14ac:dyDescent="0.2">
      <c r="A219" s="898"/>
      <c r="B219" s="782"/>
      <c r="C219" s="770"/>
      <c r="D219" s="771"/>
      <c r="E219" s="783"/>
      <c r="F219" s="448"/>
      <c r="G219" s="469"/>
      <c r="H219" s="469"/>
      <c r="I219" s="162"/>
      <c r="J219" s="145"/>
      <c r="K219" s="145"/>
      <c r="L219" s="145"/>
    </row>
    <row r="220" spans="1:12" s="147" customFormat="1" ht="18.75" customHeight="1" x14ac:dyDescent="0.2">
      <c r="A220" s="898"/>
      <c r="B220" s="782"/>
      <c r="C220" s="770"/>
      <c r="D220" s="771"/>
      <c r="E220" s="783"/>
      <c r="F220" s="448"/>
      <c r="G220" s="469"/>
      <c r="H220" s="469"/>
      <c r="I220" s="162"/>
      <c r="J220" s="145"/>
      <c r="K220" s="145"/>
      <c r="L220" s="331"/>
    </row>
    <row r="221" spans="1:12" s="147" customFormat="1" ht="18.75" customHeight="1" x14ac:dyDescent="0.2">
      <c r="A221" s="898"/>
      <c r="B221" s="782"/>
      <c r="C221" s="770"/>
      <c r="D221" s="771"/>
      <c r="E221" s="783"/>
      <c r="F221" s="448"/>
      <c r="G221" s="469"/>
      <c r="H221" s="469"/>
      <c r="I221" s="162"/>
      <c r="J221" s="145"/>
      <c r="K221" s="145"/>
      <c r="L221" s="331"/>
    </row>
    <row r="222" spans="1:12" s="147" customFormat="1" ht="18.75" customHeight="1" x14ac:dyDescent="0.2">
      <c r="A222" s="898"/>
      <c r="B222" s="782"/>
      <c r="C222" s="770"/>
      <c r="D222" s="771"/>
      <c r="E222" s="783"/>
      <c r="F222" s="448"/>
      <c r="G222" s="469"/>
      <c r="H222" s="469"/>
      <c r="I222" s="162"/>
      <c r="J222" s="145"/>
      <c r="K222" s="145"/>
      <c r="L222" s="331"/>
    </row>
    <row r="223" spans="1:12" s="147" customFormat="1" ht="18.75" customHeight="1" x14ac:dyDescent="0.2">
      <c r="A223" s="898"/>
      <c r="B223" s="782"/>
      <c r="C223" s="770"/>
      <c r="D223" s="771"/>
      <c r="E223" s="783"/>
      <c r="F223" s="448"/>
      <c r="G223" s="469"/>
      <c r="H223" s="469"/>
      <c r="I223" s="162"/>
      <c r="J223" s="145"/>
      <c r="K223" s="145"/>
      <c r="L223" s="331"/>
    </row>
    <row r="224" spans="1:12" s="147" customFormat="1" ht="18.75" customHeight="1" x14ac:dyDescent="0.2">
      <c r="A224" s="898"/>
      <c r="B224" s="782"/>
      <c r="C224" s="770"/>
      <c r="D224" s="771"/>
      <c r="E224" s="783"/>
      <c r="F224" s="448"/>
      <c r="G224" s="469"/>
      <c r="H224" s="469"/>
      <c r="I224" s="162"/>
      <c r="J224" s="145"/>
      <c r="K224" s="145"/>
      <c r="L224" s="331"/>
    </row>
    <row r="225" spans="1:12" s="147" customFormat="1" ht="18.75" customHeight="1" x14ac:dyDescent="0.2">
      <c r="A225" s="898"/>
      <c r="B225" s="782"/>
      <c r="C225" s="770"/>
      <c r="D225" s="771"/>
      <c r="E225" s="783"/>
      <c r="F225" s="448"/>
      <c r="G225" s="469"/>
      <c r="H225" s="469"/>
      <c r="I225" s="162"/>
      <c r="J225" s="145"/>
      <c r="K225" s="145"/>
      <c r="L225" s="331"/>
    </row>
    <row r="226" spans="1:12" s="147" customFormat="1" ht="18.75" customHeight="1" x14ac:dyDescent="0.2">
      <c r="A226" s="898"/>
      <c r="B226" s="782"/>
      <c r="C226" s="770"/>
      <c r="D226" s="771"/>
      <c r="E226" s="783"/>
      <c r="F226" s="448"/>
      <c r="G226" s="469"/>
      <c r="H226" s="469"/>
      <c r="I226" s="162"/>
      <c r="J226" s="145"/>
      <c r="K226" s="145"/>
      <c r="L226" s="331"/>
    </row>
    <row r="227" spans="1:12" s="147" customFormat="1" ht="18" customHeight="1" x14ac:dyDescent="0.2">
      <c r="A227" s="898"/>
      <c r="B227" s="775"/>
      <c r="C227" s="155"/>
      <c r="D227" s="162"/>
      <c r="E227" s="155"/>
      <c r="F227" s="155"/>
      <c r="H227" s="443"/>
      <c r="I227" s="162"/>
      <c r="J227" s="145"/>
      <c r="K227" s="145"/>
      <c r="L227" s="331"/>
    </row>
  </sheetData>
  <mergeCells count="4">
    <mergeCell ref="B2:E2"/>
    <mergeCell ref="B4:E4"/>
    <mergeCell ref="D7:D8"/>
    <mergeCell ref="D61:D62"/>
  </mergeCells>
  <hyperlinks>
    <hyperlink ref="G2" location="HOME!Print_Area" display="HOME" xr:uid="{D7FC4610-03B4-41AA-A9FD-E420C96570BD}"/>
    <hyperlink ref="H115" r:id="rId1" xr:uid="{A3F3E7BB-00AF-4C0C-886A-0756B531603B}"/>
    <hyperlink ref="C115" r:id="rId2" xr:uid="{7649B480-7541-4909-93EC-FA31FAC9CDD1}"/>
    <hyperlink ref="H120" r:id="rId3" xr:uid="{3F3527DB-C8D4-4AF3-8562-96EC700AA860}"/>
    <hyperlink ref="H119" r:id="rId4" xr:uid="{6C2770C3-9396-4D01-9398-6DBD647212FF}"/>
    <hyperlink ref="C119" r:id="rId5" xr:uid="{B2F90C43-F68B-4B05-B676-9545D35D9E54}"/>
    <hyperlink ref="C120" r:id="rId6" xr:uid="{8BA66DF4-C812-47F9-8E0A-A7150480621F}"/>
    <hyperlink ref="C117" r:id="rId7" xr:uid="{F6E7E614-5F18-4B3F-B738-E4802A80EC6C}"/>
    <hyperlink ref="C116" r:id="rId8" xr:uid="{2711C7CE-F2EE-4FC2-8336-0D87844EEB2F}"/>
    <hyperlink ref="C122" r:id="rId9" xr:uid="{8FAF4F92-F1CC-4379-81EB-CAB2C5604308}"/>
    <hyperlink ref="H118" r:id="rId10" xr:uid="{118E7AE6-E33B-46CC-B4E3-55CAAD1652B0}"/>
    <hyperlink ref="H121" r:id="rId11" xr:uid="{CE461528-08D4-464B-83EB-6C862B529B1C}"/>
    <hyperlink ref="C118" r:id="rId12" xr:uid="{3D4ECE24-BFC4-4BB4-8644-6FD303315BD4}"/>
    <hyperlink ref="F115" r:id="rId13" xr:uid="{20016D8A-B9C3-46BF-884C-4BBE5C131BB3}"/>
    <hyperlink ref="F120" r:id="rId14" xr:uid="{EE0F7D17-8B67-433C-B2BA-00198F66CEE0}"/>
    <hyperlink ref="F116" r:id="rId15" xr:uid="{B10EC9ED-5608-4B93-B7ED-41631DBD3FA6}"/>
    <hyperlink ref="F117" r:id="rId16" xr:uid="{73694CF6-6719-4D0D-AE49-B218AB3FFCF9}"/>
    <hyperlink ref="F118" r:id="rId17" xr:uid="{89F55758-4271-45B8-A7A2-C7BD8F51E0F6}"/>
    <hyperlink ref="F119" r:id="rId18" xr:uid="{752D167F-B694-4998-BAED-F507590EB1D4}"/>
    <hyperlink ref="H116" r:id="rId19" xr:uid="{CE8A7378-9688-4828-A5FA-0B33335D7780}"/>
    <hyperlink ref="H117" r:id="rId20" xr:uid="{D4F0182E-BB4E-44A2-B72D-985E001924E0}"/>
    <hyperlink ref="F121" r:id="rId21" xr:uid="{CFFA9603-3212-4561-B107-A7E92CECE6FF}"/>
  </hyperlinks>
  <pageMargins left="0.35433070866141736" right="0.70866141732283472" top="0.74803149606299213" bottom="0.74803149606299213" header="0.31496062992125984" footer="0.31496062992125984"/>
  <pageSetup paperSize="9" scale="55" orientation="landscape" r:id="rId22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9">
    <tabColor theme="4"/>
    <pageSetUpPr fitToPage="1"/>
  </sheetPr>
  <dimension ref="A1:L117"/>
  <sheetViews>
    <sheetView zoomScale="85" zoomScaleNormal="85" zoomScaleSheetLayoutView="85" workbookViewId="0">
      <selection sqref="A1:L117"/>
    </sheetView>
  </sheetViews>
  <sheetFormatPr defaultColWidth="9.140625" defaultRowHeight="18" customHeight="1" x14ac:dyDescent="0.2"/>
  <cols>
    <col min="1" max="1" width="16.5703125" style="387" customWidth="1"/>
    <col min="2" max="2" width="23.140625" style="11" customWidth="1"/>
    <col min="3" max="3" width="11.42578125" style="11" customWidth="1"/>
    <col min="4" max="4" width="15" style="11" customWidth="1"/>
    <col min="5" max="6" width="16.85546875" style="11" customWidth="1"/>
    <col min="7" max="7" width="27.28515625" style="11" customWidth="1"/>
    <col min="8" max="8" width="18" style="11" customWidth="1"/>
    <col min="9" max="9" width="14.5703125" style="11" customWidth="1"/>
    <col min="10" max="10" width="24" style="11" customWidth="1"/>
    <col min="11" max="11" width="17" style="18" bestFit="1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2" s="124" customFormat="1" ht="18" customHeight="1" x14ac:dyDescent="0.2">
      <c r="A1" s="387"/>
      <c r="B1" s="122"/>
      <c r="C1" s="122"/>
      <c r="D1" s="122"/>
      <c r="E1" s="122"/>
      <c r="F1" s="122"/>
      <c r="G1" s="122"/>
      <c r="H1" s="122"/>
      <c r="I1" s="122"/>
      <c r="J1" s="122"/>
    </row>
    <row r="2" spans="1:12" s="124" customFormat="1" ht="18" customHeight="1" x14ac:dyDescent="0.2">
      <c r="A2" s="387"/>
      <c r="B2" s="8" t="s">
        <v>1179</v>
      </c>
      <c r="C2" s="122"/>
      <c r="D2" s="122"/>
      <c r="E2" s="122"/>
      <c r="F2" s="122"/>
      <c r="G2" s="122"/>
      <c r="H2" s="122"/>
      <c r="I2" s="122"/>
      <c r="J2" s="122"/>
    </row>
    <row r="3" spans="1:12" s="124" customFormat="1" ht="18" customHeight="1" x14ac:dyDescent="0.2">
      <c r="A3" s="387"/>
      <c r="B3" s="123"/>
      <c r="C3" s="122"/>
      <c r="D3" s="122"/>
      <c r="E3" s="122"/>
      <c r="F3" s="122"/>
      <c r="G3" s="122"/>
      <c r="H3" s="122"/>
      <c r="I3" s="621" t="s">
        <v>377</v>
      </c>
      <c r="J3" s="122"/>
    </row>
    <row r="4" spans="1:12" s="149" customFormat="1" ht="18" customHeight="1" x14ac:dyDescent="0.2">
      <c r="B4" s="1244" t="s">
        <v>78</v>
      </c>
      <c r="C4" s="1244"/>
      <c r="D4" s="1244"/>
      <c r="E4" s="1244"/>
      <c r="F4" s="1244"/>
      <c r="G4" s="147"/>
    </row>
    <row r="5" spans="1:12" s="149" customFormat="1" ht="18" customHeight="1" x14ac:dyDescent="0.2">
      <c r="A5" s="388"/>
      <c r="B5" s="148"/>
      <c r="C5" s="148"/>
      <c r="D5" s="148"/>
      <c r="E5" s="148"/>
      <c r="F5" s="148"/>
      <c r="G5" s="148"/>
    </row>
    <row r="6" spans="1:12" s="146" customFormat="1" ht="24" x14ac:dyDescent="0.2">
      <c r="A6" s="327"/>
      <c r="B6" s="395" t="s">
        <v>1604</v>
      </c>
      <c r="C6" s="169" t="s">
        <v>3305</v>
      </c>
      <c r="D6" s="1241" t="s">
        <v>1407</v>
      </c>
      <c r="E6" s="332" t="s">
        <v>299</v>
      </c>
      <c r="F6" s="161" t="s">
        <v>163</v>
      </c>
      <c r="G6" s="147"/>
      <c r="H6" s="444"/>
      <c r="I6" s="444" t="s">
        <v>382</v>
      </c>
      <c r="J6" s="149"/>
      <c r="K6" s="149"/>
      <c r="L6" s="149"/>
    </row>
    <row r="7" spans="1:12" s="146" customFormat="1" ht="18" customHeight="1" x14ac:dyDescent="0.2">
      <c r="A7" s="327"/>
      <c r="B7" s="152" t="s">
        <v>380</v>
      </c>
      <c r="C7" s="152" t="s">
        <v>381</v>
      </c>
      <c r="D7" s="1241"/>
      <c r="E7" s="332" t="s">
        <v>240</v>
      </c>
      <c r="F7" s="161" t="s">
        <v>312</v>
      </c>
      <c r="G7" s="147"/>
      <c r="H7" s="432"/>
      <c r="I7" s="149"/>
      <c r="J7" s="149"/>
      <c r="K7" s="149"/>
      <c r="L7" s="149"/>
    </row>
    <row r="8" spans="1:12" s="146" customFormat="1" ht="18" hidden="1" customHeight="1" x14ac:dyDescent="0.2">
      <c r="A8" s="396"/>
      <c r="B8" s="360" t="s">
        <v>1491</v>
      </c>
      <c r="C8" s="357" t="s">
        <v>3769</v>
      </c>
      <c r="D8" s="357">
        <v>44628</v>
      </c>
      <c r="E8" s="439">
        <f>D8+2</f>
        <v>44630</v>
      </c>
      <c r="F8" s="402">
        <f>D8+4</f>
        <v>44632</v>
      </c>
      <c r="H8" s="215"/>
      <c r="I8" s="147"/>
      <c r="J8" s="145"/>
      <c r="K8" s="145"/>
      <c r="L8" s="145"/>
    </row>
    <row r="9" spans="1:12" s="146" customFormat="1" ht="18" hidden="1" customHeight="1" x14ac:dyDescent="0.2">
      <c r="A9" s="396"/>
      <c r="B9" s="360" t="s">
        <v>1491</v>
      </c>
      <c r="C9" s="357" t="s">
        <v>3770</v>
      </c>
      <c r="D9" s="357">
        <f>D8+7</f>
        <v>44635</v>
      </c>
      <c r="E9" s="320">
        <f t="shared" ref="E9:E19" si="0">D9+2</f>
        <v>44637</v>
      </c>
      <c r="F9" s="402">
        <f>D9+4</f>
        <v>44639</v>
      </c>
      <c r="H9" s="215"/>
      <c r="I9" s="147"/>
      <c r="J9" s="145"/>
      <c r="K9" s="145"/>
      <c r="L9" s="145"/>
    </row>
    <row r="10" spans="1:12" s="146" customFormat="1" ht="18" hidden="1" customHeight="1" x14ac:dyDescent="0.2">
      <c r="A10" s="396"/>
      <c r="B10" s="440" t="s">
        <v>3771</v>
      </c>
      <c r="C10" s="357" t="s">
        <v>3772</v>
      </c>
      <c r="D10" s="357">
        <v>44460</v>
      </c>
      <c r="E10" s="320">
        <f t="shared" si="0"/>
        <v>44462</v>
      </c>
      <c r="F10" s="402">
        <f t="shared" ref="F10:F19" si="1">D10+4</f>
        <v>44464</v>
      </c>
      <c r="H10" s="215"/>
      <c r="I10" s="147"/>
      <c r="J10" s="145"/>
      <c r="K10" s="145"/>
      <c r="L10" s="145"/>
    </row>
    <row r="11" spans="1:12" s="146" customFormat="1" ht="18" hidden="1" customHeight="1" x14ac:dyDescent="0.2">
      <c r="A11" s="396"/>
      <c r="B11" s="440" t="s">
        <v>2128</v>
      </c>
      <c r="C11" s="357" t="s">
        <v>3773</v>
      </c>
      <c r="D11" s="357">
        <v>44464</v>
      </c>
      <c r="E11" s="418">
        <f t="shared" si="0"/>
        <v>44466</v>
      </c>
      <c r="F11" s="402">
        <f t="shared" si="1"/>
        <v>44468</v>
      </c>
      <c r="G11" s="340" t="s">
        <v>3774</v>
      </c>
      <c r="H11" s="215"/>
      <c r="I11" s="147"/>
      <c r="J11" s="145"/>
      <c r="K11" s="145"/>
      <c r="L11" s="145"/>
    </row>
    <row r="12" spans="1:12" s="146" customFormat="1" ht="18" hidden="1" customHeight="1" x14ac:dyDescent="0.2">
      <c r="A12" s="396"/>
      <c r="B12" s="360" t="s">
        <v>3771</v>
      </c>
      <c r="C12" s="357" t="s">
        <v>3775</v>
      </c>
      <c r="D12" s="357">
        <v>44467</v>
      </c>
      <c r="E12" s="418">
        <f t="shared" si="0"/>
        <v>44469</v>
      </c>
      <c r="F12" s="402">
        <f t="shared" si="1"/>
        <v>44471</v>
      </c>
      <c r="H12" s="215"/>
      <c r="I12" s="147"/>
      <c r="J12" s="145"/>
      <c r="K12" s="145"/>
      <c r="L12" s="145"/>
    </row>
    <row r="13" spans="1:12" s="146" customFormat="1" ht="18" hidden="1" customHeight="1" x14ac:dyDescent="0.2">
      <c r="A13" s="396"/>
      <c r="B13" s="360" t="s">
        <v>3771</v>
      </c>
      <c r="C13" s="357" t="s">
        <v>3776</v>
      </c>
      <c r="D13" s="357">
        <f t="shared" ref="D13:D18" si="2">D12+7</f>
        <v>44474</v>
      </c>
      <c r="E13" s="418">
        <f t="shared" si="0"/>
        <v>44476</v>
      </c>
      <c r="F13" s="402">
        <f t="shared" si="1"/>
        <v>44478</v>
      </c>
      <c r="H13" s="215"/>
      <c r="I13" s="147"/>
      <c r="J13" s="145"/>
      <c r="K13" s="145"/>
      <c r="L13" s="145"/>
    </row>
    <row r="14" spans="1:12" s="146" customFormat="1" ht="18" hidden="1" customHeight="1" x14ac:dyDescent="0.2">
      <c r="A14" s="396"/>
      <c r="B14" s="360" t="s">
        <v>3771</v>
      </c>
      <c r="C14" s="357" t="s">
        <v>3777</v>
      </c>
      <c r="D14" s="357">
        <f t="shared" si="2"/>
        <v>44481</v>
      </c>
      <c r="E14" s="418">
        <f t="shared" si="0"/>
        <v>44483</v>
      </c>
      <c r="F14" s="402">
        <f t="shared" si="1"/>
        <v>44485</v>
      </c>
      <c r="H14" s="215"/>
      <c r="I14" s="147"/>
      <c r="J14" s="145"/>
      <c r="K14" s="145"/>
      <c r="L14" s="145"/>
    </row>
    <row r="15" spans="1:12" s="146" customFormat="1" ht="18" hidden="1" customHeight="1" x14ac:dyDescent="0.2">
      <c r="A15" s="396"/>
      <c r="B15" s="360" t="s">
        <v>3771</v>
      </c>
      <c r="C15" s="357" t="s">
        <v>3778</v>
      </c>
      <c r="D15" s="357">
        <f t="shared" si="2"/>
        <v>44488</v>
      </c>
      <c r="E15" s="418">
        <f t="shared" si="0"/>
        <v>44490</v>
      </c>
      <c r="F15" s="402">
        <f t="shared" si="1"/>
        <v>44492</v>
      </c>
      <c r="H15" s="215"/>
      <c r="I15" s="147"/>
      <c r="J15" s="145"/>
      <c r="K15" s="145"/>
      <c r="L15" s="145"/>
    </row>
    <row r="16" spans="1:12" s="146" customFormat="1" ht="18" hidden="1" customHeight="1" x14ac:dyDescent="0.2">
      <c r="A16" s="396"/>
      <c r="B16" s="360" t="s">
        <v>3771</v>
      </c>
      <c r="C16" s="357" t="s">
        <v>3779</v>
      </c>
      <c r="D16" s="357">
        <f t="shared" si="2"/>
        <v>44495</v>
      </c>
      <c r="E16" s="320">
        <f t="shared" si="0"/>
        <v>44497</v>
      </c>
      <c r="F16" s="402">
        <f t="shared" si="1"/>
        <v>44499</v>
      </c>
      <c r="H16" s="215"/>
      <c r="I16" s="147"/>
      <c r="J16" s="145"/>
      <c r="K16" s="145"/>
      <c r="L16" s="145"/>
    </row>
    <row r="17" spans="1:12" s="146" customFormat="1" ht="18" hidden="1" customHeight="1" x14ac:dyDescent="0.2">
      <c r="A17" s="396"/>
      <c r="B17" s="360" t="s">
        <v>3771</v>
      </c>
      <c r="C17" s="357" t="s">
        <v>3780</v>
      </c>
      <c r="D17" s="357">
        <f t="shared" si="2"/>
        <v>44502</v>
      </c>
      <c r="E17" s="320">
        <f t="shared" si="0"/>
        <v>44504</v>
      </c>
      <c r="F17" s="402">
        <f t="shared" si="1"/>
        <v>44506</v>
      </c>
      <c r="H17" s="215"/>
      <c r="I17" s="147"/>
      <c r="J17" s="145"/>
      <c r="K17" s="145"/>
      <c r="L17" s="145"/>
    </row>
    <row r="18" spans="1:12" s="146" customFormat="1" ht="18" hidden="1" customHeight="1" x14ac:dyDescent="0.2">
      <c r="A18" s="396"/>
      <c r="B18" s="360" t="s">
        <v>3771</v>
      </c>
      <c r="C18" s="357" t="s">
        <v>3781</v>
      </c>
      <c r="D18" s="357">
        <f t="shared" si="2"/>
        <v>44509</v>
      </c>
      <c r="E18" s="320">
        <f t="shared" si="0"/>
        <v>44511</v>
      </c>
      <c r="F18" s="402">
        <f t="shared" si="1"/>
        <v>44513</v>
      </c>
      <c r="H18" s="215"/>
      <c r="I18" s="147"/>
      <c r="J18" s="145"/>
      <c r="K18" s="145"/>
      <c r="L18" s="145"/>
    </row>
    <row r="19" spans="1:12" s="146" customFormat="1" ht="18" hidden="1" customHeight="1" x14ac:dyDescent="0.2">
      <c r="A19" s="396"/>
      <c r="B19" s="360" t="s">
        <v>1491</v>
      </c>
      <c r="C19" s="357" t="s">
        <v>3782</v>
      </c>
      <c r="D19" s="561">
        <v>44618</v>
      </c>
      <c r="E19" s="492">
        <f t="shared" si="0"/>
        <v>44620</v>
      </c>
      <c r="F19" s="357">
        <f t="shared" si="1"/>
        <v>44622</v>
      </c>
      <c r="H19" s="432"/>
      <c r="I19" s="162">
        <v>44615</v>
      </c>
      <c r="J19" s="145"/>
      <c r="K19" s="145"/>
      <c r="L19" s="145"/>
    </row>
    <row r="20" spans="1:12" s="146" customFormat="1" ht="18" hidden="1" customHeight="1" x14ac:dyDescent="0.2">
      <c r="A20" s="396"/>
      <c r="B20" s="360" t="s">
        <v>1491</v>
      </c>
      <c r="C20" s="357" t="s">
        <v>3783</v>
      </c>
      <c r="D20" s="561">
        <v>44623</v>
      </c>
      <c r="E20" s="492">
        <f t="shared" ref="E20:E26" si="3">D20+2</f>
        <v>44625</v>
      </c>
      <c r="F20" s="357">
        <f t="shared" ref="F20:F26" si="4">D20+4</f>
        <v>44627</v>
      </c>
      <c r="H20" s="432"/>
      <c r="I20" s="162">
        <f>I19+7</f>
        <v>44622</v>
      </c>
      <c r="J20" s="145"/>
      <c r="K20" s="145"/>
      <c r="L20" s="145"/>
    </row>
    <row r="21" spans="1:12" s="146" customFormat="1" ht="18" hidden="1" customHeight="1" x14ac:dyDescent="0.2">
      <c r="A21" s="396"/>
      <c r="B21" s="360" t="s">
        <v>1491</v>
      </c>
      <c r="C21" s="357" t="s">
        <v>3769</v>
      </c>
      <c r="D21" s="561">
        <v>44633</v>
      </c>
      <c r="E21" s="492">
        <f t="shared" si="3"/>
        <v>44635</v>
      </c>
      <c r="F21" s="357">
        <f t="shared" si="4"/>
        <v>44637</v>
      </c>
      <c r="H21" s="432"/>
      <c r="I21" s="162">
        <f t="shared" ref="I21:I48" si="5">I20+7</f>
        <v>44629</v>
      </c>
      <c r="J21" s="145"/>
      <c r="K21" s="145"/>
      <c r="L21" s="145"/>
    </row>
    <row r="22" spans="1:12" s="146" customFormat="1" ht="18" hidden="1" customHeight="1" x14ac:dyDescent="0.2">
      <c r="A22" s="396"/>
      <c r="B22" s="360" t="s">
        <v>1491</v>
      </c>
      <c r="C22" s="357" t="s">
        <v>3784</v>
      </c>
      <c r="D22" s="561">
        <v>44638</v>
      </c>
      <c r="E22" s="492">
        <f t="shared" si="3"/>
        <v>44640</v>
      </c>
      <c r="F22" s="357">
        <f t="shared" si="4"/>
        <v>44642</v>
      </c>
      <c r="H22" s="432"/>
      <c r="I22" s="162">
        <f t="shared" si="5"/>
        <v>44636</v>
      </c>
      <c r="J22" s="145"/>
      <c r="K22" s="145"/>
      <c r="L22" s="145"/>
    </row>
    <row r="23" spans="1:12" s="146" customFormat="1" ht="18" hidden="1" customHeight="1" x14ac:dyDescent="0.2">
      <c r="A23" s="396"/>
      <c r="B23" s="360" t="s">
        <v>1491</v>
      </c>
      <c r="C23" s="357" t="s">
        <v>3785</v>
      </c>
      <c r="D23" s="357">
        <v>44642</v>
      </c>
      <c r="E23" s="492">
        <f t="shared" si="3"/>
        <v>44644</v>
      </c>
      <c r="F23" s="357">
        <f t="shared" si="4"/>
        <v>44646</v>
      </c>
      <c r="H23" s="432"/>
      <c r="I23" s="162">
        <f t="shared" si="5"/>
        <v>44643</v>
      </c>
      <c r="J23" s="145"/>
      <c r="K23" s="145"/>
      <c r="L23" s="145"/>
    </row>
    <row r="24" spans="1:12" s="146" customFormat="1" ht="18" hidden="1" customHeight="1" x14ac:dyDescent="0.2">
      <c r="A24" s="396"/>
      <c r="B24" s="360" t="s">
        <v>1491</v>
      </c>
      <c r="C24" s="357" t="s">
        <v>3786</v>
      </c>
      <c r="D24" s="357">
        <f t="shared" ref="D24:D26" si="6">D23+7</f>
        <v>44649</v>
      </c>
      <c r="E24" s="492">
        <f t="shared" si="3"/>
        <v>44651</v>
      </c>
      <c r="F24" s="357">
        <f t="shared" si="4"/>
        <v>44653</v>
      </c>
      <c r="H24" s="432"/>
      <c r="I24" s="162">
        <f t="shared" si="5"/>
        <v>44650</v>
      </c>
      <c r="J24" s="145"/>
      <c r="K24" s="145"/>
      <c r="L24" s="145"/>
    </row>
    <row r="25" spans="1:12" s="146" customFormat="1" ht="18" hidden="1" customHeight="1" x14ac:dyDescent="0.2">
      <c r="A25" s="396"/>
      <c r="B25" s="360" t="s">
        <v>1491</v>
      </c>
      <c r="C25" s="357" t="s">
        <v>3787</v>
      </c>
      <c r="D25" s="357">
        <f t="shared" si="6"/>
        <v>44656</v>
      </c>
      <c r="E25" s="492">
        <f t="shared" si="3"/>
        <v>44658</v>
      </c>
      <c r="F25" s="357">
        <f t="shared" si="4"/>
        <v>44660</v>
      </c>
      <c r="H25" s="432"/>
      <c r="I25" s="162">
        <f t="shared" si="5"/>
        <v>44657</v>
      </c>
      <c r="J25" s="145"/>
      <c r="K25" s="145"/>
      <c r="L25" s="145"/>
    </row>
    <row r="26" spans="1:12" s="146" customFormat="1" ht="18" hidden="1" customHeight="1" x14ac:dyDescent="0.2">
      <c r="A26" s="396"/>
      <c r="B26" s="360" t="s">
        <v>1491</v>
      </c>
      <c r="C26" s="357" t="s">
        <v>3788</v>
      </c>
      <c r="D26" s="357">
        <f t="shared" si="6"/>
        <v>44663</v>
      </c>
      <c r="E26" s="492">
        <f t="shared" si="3"/>
        <v>44665</v>
      </c>
      <c r="F26" s="357">
        <f t="shared" si="4"/>
        <v>44667</v>
      </c>
      <c r="H26" s="432"/>
      <c r="I26" s="162">
        <f t="shared" si="5"/>
        <v>44664</v>
      </c>
      <c r="J26" s="145"/>
      <c r="K26" s="145"/>
      <c r="L26" s="145"/>
    </row>
    <row r="27" spans="1:12" s="146" customFormat="1" ht="18" hidden="1" customHeight="1" x14ac:dyDescent="0.2">
      <c r="A27" s="396"/>
      <c r="B27" s="360" t="s">
        <v>1491</v>
      </c>
      <c r="C27" s="357" t="s">
        <v>3789</v>
      </c>
      <c r="D27" s="357">
        <f t="shared" ref="D27:D48" si="7">D26+7</f>
        <v>44670</v>
      </c>
      <c r="E27" s="492">
        <f t="shared" ref="E27:E28" si="8">D27+2</f>
        <v>44672</v>
      </c>
      <c r="F27" s="357">
        <f t="shared" ref="F27:F28" si="9">D27+4</f>
        <v>44674</v>
      </c>
      <c r="H27" s="432"/>
      <c r="I27" s="162">
        <f t="shared" si="5"/>
        <v>44671</v>
      </c>
      <c r="J27" s="145"/>
      <c r="K27" s="145"/>
      <c r="L27" s="145"/>
    </row>
    <row r="28" spans="1:12" s="146" customFormat="1" ht="18" hidden="1" customHeight="1" x14ac:dyDescent="0.2">
      <c r="A28" s="396"/>
      <c r="B28" s="360" t="s">
        <v>1491</v>
      </c>
      <c r="C28" s="357" t="s">
        <v>3790</v>
      </c>
      <c r="D28" s="357">
        <f t="shared" si="7"/>
        <v>44677</v>
      </c>
      <c r="E28" s="492">
        <f t="shared" si="8"/>
        <v>44679</v>
      </c>
      <c r="F28" s="357">
        <f t="shared" si="9"/>
        <v>44681</v>
      </c>
      <c r="H28" s="432"/>
      <c r="I28" s="162">
        <f t="shared" si="5"/>
        <v>44678</v>
      </c>
      <c r="J28" s="145"/>
      <c r="K28" s="145"/>
      <c r="L28" s="145"/>
    </row>
    <row r="29" spans="1:12" s="146" customFormat="1" ht="18" hidden="1" customHeight="1" x14ac:dyDescent="0.2">
      <c r="A29" s="396"/>
      <c r="B29" s="360" t="s">
        <v>1491</v>
      </c>
      <c r="C29" s="357" t="s">
        <v>3791</v>
      </c>
      <c r="D29" s="357">
        <f t="shared" si="7"/>
        <v>44684</v>
      </c>
      <c r="E29" s="492">
        <f t="shared" ref="E29:E34" si="10">D29+2</f>
        <v>44686</v>
      </c>
      <c r="F29" s="357">
        <f t="shared" ref="F29:F34" si="11">D29+4</f>
        <v>44688</v>
      </c>
      <c r="H29" s="432"/>
      <c r="I29" s="162">
        <f t="shared" si="5"/>
        <v>44685</v>
      </c>
      <c r="J29" s="145"/>
      <c r="K29" s="145"/>
      <c r="L29" s="145"/>
    </row>
    <row r="30" spans="1:12" s="146" customFormat="1" ht="18" hidden="1" customHeight="1" x14ac:dyDescent="0.2">
      <c r="A30" s="396"/>
      <c r="B30" s="360" t="s">
        <v>1491</v>
      </c>
      <c r="C30" s="357" t="s">
        <v>3792</v>
      </c>
      <c r="D30" s="357">
        <f t="shared" si="7"/>
        <v>44691</v>
      </c>
      <c r="E30" s="492">
        <f t="shared" si="10"/>
        <v>44693</v>
      </c>
      <c r="F30" s="357">
        <f t="shared" si="11"/>
        <v>44695</v>
      </c>
      <c r="H30" s="432"/>
      <c r="I30" s="162">
        <f t="shared" si="5"/>
        <v>44692</v>
      </c>
      <c r="J30" s="145"/>
      <c r="K30" s="145"/>
      <c r="L30" s="145"/>
    </row>
    <row r="31" spans="1:12" s="146" customFormat="1" ht="18" hidden="1" customHeight="1" x14ac:dyDescent="0.2">
      <c r="A31" s="396"/>
      <c r="B31" s="360" t="s">
        <v>1491</v>
      </c>
      <c r="C31" s="357" t="s">
        <v>3793</v>
      </c>
      <c r="D31" s="357">
        <f t="shared" si="7"/>
        <v>44698</v>
      </c>
      <c r="E31" s="492">
        <f t="shared" si="10"/>
        <v>44700</v>
      </c>
      <c r="F31" s="357">
        <f t="shared" si="11"/>
        <v>44702</v>
      </c>
      <c r="H31" s="432"/>
      <c r="I31" s="162">
        <f t="shared" si="5"/>
        <v>44699</v>
      </c>
      <c r="J31" s="145"/>
      <c r="K31" s="145"/>
      <c r="L31" s="145"/>
    </row>
    <row r="32" spans="1:12" s="146" customFormat="1" ht="18" hidden="1" customHeight="1" x14ac:dyDescent="0.2">
      <c r="A32" s="396"/>
      <c r="B32" s="360" t="s">
        <v>1491</v>
      </c>
      <c r="C32" s="357" t="s">
        <v>3794</v>
      </c>
      <c r="D32" s="357">
        <f t="shared" si="7"/>
        <v>44705</v>
      </c>
      <c r="E32" s="492">
        <f t="shared" si="10"/>
        <v>44707</v>
      </c>
      <c r="F32" s="357">
        <f t="shared" si="11"/>
        <v>44709</v>
      </c>
      <c r="H32" s="432"/>
      <c r="I32" s="162">
        <f t="shared" si="5"/>
        <v>44706</v>
      </c>
      <c r="J32" s="145"/>
      <c r="K32" s="145"/>
      <c r="L32" s="145"/>
    </row>
    <row r="33" spans="1:12" s="146" customFormat="1" ht="18" hidden="1" customHeight="1" x14ac:dyDescent="0.2">
      <c r="A33" s="396"/>
      <c r="B33" s="360" t="s">
        <v>1491</v>
      </c>
      <c r="C33" s="357" t="s">
        <v>3795</v>
      </c>
      <c r="D33" s="357">
        <f t="shared" si="7"/>
        <v>44712</v>
      </c>
      <c r="E33" s="492">
        <f t="shared" si="10"/>
        <v>44714</v>
      </c>
      <c r="F33" s="357">
        <f t="shared" si="11"/>
        <v>44716</v>
      </c>
      <c r="H33" s="432"/>
      <c r="I33" s="162">
        <f t="shared" si="5"/>
        <v>44713</v>
      </c>
      <c r="J33" s="145"/>
      <c r="K33" s="145"/>
      <c r="L33" s="145"/>
    </row>
    <row r="34" spans="1:12" s="146" customFormat="1" ht="18" hidden="1" customHeight="1" x14ac:dyDescent="0.2">
      <c r="A34" s="396"/>
      <c r="B34" s="360" t="s">
        <v>1491</v>
      </c>
      <c r="C34" s="357" t="s">
        <v>3796</v>
      </c>
      <c r="D34" s="357">
        <f t="shared" si="7"/>
        <v>44719</v>
      </c>
      <c r="E34" s="492">
        <f t="shared" si="10"/>
        <v>44721</v>
      </c>
      <c r="F34" s="357">
        <f t="shared" si="11"/>
        <v>44723</v>
      </c>
      <c r="H34" s="432"/>
      <c r="I34" s="162">
        <f t="shared" si="5"/>
        <v>44720</v>
      </c>
      <c r="J34" s="145"/>
      <c r="K34" s="145"/>
      <c r="L34" s="145"/>
    </row>
    <row r="35" spans="1:12" s="146" customFormat="1" ht="18" hidden="1" customHeight="1" x14ac:dyDescent="0.2">
      <c r="A35" s="396"/>
      <c r="B35" s="360" t="s">
        <v>1491</v>
      </c>
      <c r="C35" s="357" t="s">
        <v>3797</v>
      </c>
      <c r="D35" s="357">
        <f t="shared" si="7"/>
        <v>44726</v>
      </c>
      <c r="E35" s="492">
        <f t="shared" ref="E35:E36" si="12">D35+2</f>
        <v>44728</v>
      </c>
      <c r="F35" s="357">
        <f t="shared" ref="F35:F36" si="13">D35+4</f>
        <v>44730</v>
      </c>
      <c r="H35" s="432"/>
      <c r="I35" s="162">
        <f t="shared" si="5"/>
        <v>44727</v>
      </c>
      <c r="J35" s="145"/>
      <c r="K35" s="145"/>
      <c r="L35" s="145"/>
    </row>
    <row r="36" spans="1:12" s="146" customFormat="1" ht="18" hidden="1" customHeight="1" x14ac:dyDescent="0.2">
      <c r="A36" s="396"/>
      <c r="B36" s="360" t="s">
        <v>1491</v>
      </c>
      <c r="C36" s="357" t="s">
        <v>3798</v>
      </c>
      <c r="D36" s="357">
        <f t="shared" si="7"/>
        <v>44733</v>
      </c>
      <c r="E36" s="492">
        <f t="shared" si="12"/>
        <v>44735</v>
      </c>
      <c r="F36" s="357">
        <f t="shared" si="13"/>
        <v>44737</v>
      </c>
      <c r="H36" s="432"/>
      <c r="I36" s="162">
        <f t="shared" si="5"/>
        <v>44734</v>
      </c>
      <c r="J36" s="145"/>
      <c r="K36" s="145"/>
      <c r="L36" s="145"/>
    </row>
    <row r="37" spans="1:12" s="146" customFormat="1" ht="18" hidden="1" customHeight="1" x14ac:dyDescent="0.2">
      <c r="A37" s="396"/>
      <c r="B37" s="360" t="s">
        <v>1491</v>
      </c>
      <c r="C37" s="357" t="s">
        <v>3799</v>
      </c>
      <c r="D37" s="357">
        <f t="shared" si="7"/>
        <v>44740</v>
      </c>
      <c r="E37" s="492">
        <f t="shared" ref="E37" si="14">D37+2</f>
        <v>44742</v>
      </c>
      <c r="F37" s="357">
        <f t="shared" ref="F37" si="15">D37+4</f>
        <v>44744</v>
      </c>
      <c r="H37" s="432"/>
      <c r="I37" s="162">
        <f t="shared" si="5"/>
        <v>44741</v>
      </c>
      <c r="J37" s="145"/>
      <c r="K37" s="145"/>
      <c r="L37" s="145"/>
    </row>
    <row r="38" spans="1:12" s="146" customFormat="1" ht="18" hidden="1" customHeight="1" x14ac:dyDescent="0.2">
      <c r="A38" s="396"/>
      <c r="B38" s="360" t="s">
        <v>1491</v>
      </c>
      <c r="C38" s="357" t="s">
        <v>3800</v>
      </c>
      <c r="D38" s="357">
        <f t="shared" si="7"/>
        <v>44747</v>
      </c>
      <c r="E38" s="492">
        <f t="shared" ref="E38" si="16">D38+2</f>
        <v>44749</v>
      </c>
      <c r="F38" s="357">
        <f t="shared" ref="F38" si="17">D38+4</f>
        <v>44751</v>
      </c>
      <c r="H38" s="432"/>
      <c r="I38" s="162">
        <f t="shared" si="5"/>
        <v>44748</v>
      </c>
      <c r="J38" s="145"/>
      <c r="K38" s="145"/>
      <c r="L38" s="145"/>
    </row>
    <row r="39" spans="1:12" s="146" customFormat="1" ht="18" hidden="1" customHeight="1" x14ac:dyDescent="0.2">
      <c r="A39" s="396"/>
      <c r="B39" s="360" t="s">
        <v>1491</v>
      </c>
      <c r="C39" s="357" t="s">
        <v>3801</v>
      </c>
      <c r="D39" s="357">
        <f t="shared" si="7"/>
        <v>44754</v>
      </c>
      <c r="E39" s="492">
        <f t="shared" ref="E39" si="18">D39+2</f>
        <v>44756</v>
      </c>
      <c r="F39" s="357">
        <f t="shared" ref="F39" si="19">D39+4</f>
        <v>44758</v>
      </c>
      <c r="H39" s="432"/>
      <c r="I39" s="162">
        <f t="shared" si="5"/>
        <v>44755</v>
      </c>
      <c r="J39" s="145"/>
      <c r="K39" s="145"/>
      <c r="L39" s="145"/>
    </row>
    <row r="40" spans="1:12" s="146" customFormat="1" ht="18" hidden="1" customHeight="1" x14ac:dyDescent="0.2">
      <c r="A40" s="396"/>
      <c r="B40" s="360" t="s">
        <v>1491</v>
      </c>
      <c r="C40" s="357" t="s">
        <v>3802</v>
      </c>
      <c r="D40" s="357">
        <f t="shared" si="7"/>
        <v>44761</v>
      </c>
      <c r="E40" s="492">
        <f t="shared" ref="E40" si="20">D40+2</f>
        <v>44763</v>
      </c>
      <c r="F40" s="357">
        <f t="shared" ref="F40" si="21">D40+4</f>
        <v>44765</v>
      </c>
      <c r="H40" s="432"/>
      <c r="I40" s="162">
        <f t="shared" si="5"/>
        <v>44762</v>
      </c>
      <c r="J40" s="145"/>
      <c r="K40" s="145"/>
      <c r="L40" s="145"/>
    </row>
    <row r="41" spans="1:12" s="146" customFormat="1" ht="18" hidden="1" customHeight="1" x14ac:dyDescent="0.2">
      <c r="A41" s="396"/>
      <c r="B41" s="360" t="s">
        <v>1491</v>
      </c>
      <c r="C41" s="357" t="s">
        <v>3803</v>
      </c>
      <c r="D41" s="357">
        <f t="shared" si="7"/>
        <v>44768</v>
      </c>
      <c r="E41" s="492">
        <f t="shared" ref="E41" si="22">D41+2</f>
        <v>44770</v>
      </c>
      <c r="F41" s="357">
        <f t="shared" ref="F41" si="23">D41+4</f>
        <v>44772</v>
      </c>
      <c r="H41" s="432"/>
      <c r="I41" s="162">
        <f t="shared" si="5"/>
        <v>44769</v>
      </c>
      <c r="J41" s="145"/>
      <c r="K41" s="145"/>
      <c r="L41" s="145"/>
    </row>
    <row r="42" spans="1:12" s="146" customFormat="1" ht="18" hidden="1" customHeight="1" x14ac:dyDescent="0.2">
      <c r="A42" s="396"/>
      <c r="B42" s="360" t="s">
        <v>1491</v>
      </c>
      <c r="C42" s="357" t="s">
        <v>3804</v>
      </c>
      <c r="D42" s="357">
        <f t="shared" si="7"/>
        <v>44775</v>
      </c>
      <c r="E42" s="492">
        <f t="shared" ref="E42" si="24">D42+2</f>
        <v>44777</v>
      </c>
      <c r="F42" s="357">
        <f t="shared" ref="F42" si="25">D42+4</f>
        <v>44779</v>
      </c>
      <c r="H42" s="432"/>
      <c r="I42" s="162">
        <f t="shared" si="5"/>
        <v>44776</v>
      </c>
      <c r="J42" s="145"/>
      <c r="K42" s="145"/>
      <c r="L42" s="145"/>
    </row>
    <row r="43" spans="1:12" s="146" customFormat="1" ht="18" hidden="1" customHeight="1" x14ac:dyDescent="0.2">
      <c r="A43" s="396"/>
      <c r="B43" s="360" t="s">
        <v>1491</v>
      </c>
      <c r="C43" s="357" t="s">
        <v>3805</v>
      </c>
      <c r="D43" s="357">
        <f t="shared" si="7"/>
        <v>44782</v>
      </c>
      <c r="E43" s="492">
        <f t="shared" ref="E43" si="26">D43+2</f>
        <v>44784</v>
      </c>
      <c r="F43" s="357">
        <f t="shared" ref="F43" si="27">D43+4</f>
        <v>44786</v>
      </c>
      <c r="H43" s="432"/>
      <c r="I43" s="162">
        <f t="shared" si="5"/>
        <v>44783</v>
      </c>
      <c r="J43" s="145"/>
      <c r="K43" s="145"/>
      <c r="L43" s="145"/>
    </row>
    <row r="44" spans="1:12" s="146" customFormat="1" ht="18" hidden="1" customHeight="1" x14ac:dyDescent="0.2">
      <c r="A44" s="396"/>
      <c r="B44" s="360" t="s">
        <v>1491</v>
      </c>
      <c r="C44" s="357" t="s">
        <v>3806</v>
      </c>
      <c r="D44" s="357">
        <f t="shared" si="7"/>
        <v>44789</v>
      </c>
      <c r="E44" s="492">
        <f t="shared" ref="E44" si="28">D44+2</f>
        <v>44791</v>
      </c>
      <c r="F44" s="357">
        <f t="shared" ref="F44" si="29">D44+4</f>
        <v>44793</v>
      </c>
      <c r="H44" s="432"/>
      <c r="I44" s="162">
        <f t="shared" si="5"/>
        <v>44790</v>
      </c>
      <c r="J44" s="145"/>
      <c r="K44" s="145"/>
      <c r="L44" s="145"/>
    </row>
    <row r="45" spans="1:12" s="146" customFormat="1" ht="18" hidden="1" customHeight="1" x14ac:dyDescent="0.2">
      <c r="A45" s="396"/>
      <c r="B45" s="360" t="s">
        <v>1491</v>
      </c>
      <c r="C45" s="357" t="s">
        <v>3807</v>
      </c>
      <c r="D45" s="357">
        <f t="shared" si="7"/>
        <v>44796</v>
      </c>
      <c r="E45" s="492">
        <f t="shared" ref="E45" si="30">D45+2</f>
        <v>44798</v>
      </c>
      <c r="F45" s="357">
        <f t="shared" ref="F45" si="31">D45+4</f>
        <v>44800</v>
      </c>
      <c r="H45" s="432"/>
      <c r="I45" s="162">
        <f t="shared" si="5"/>
        <v>44797</v>
      </c>
      <c r="J45" s="145"/>
      <c r="K45" s="145"/>
      <c r="L45" s="145"/>
    </row>
    <row r="46" spans="1:12" s="146" customFormat="1" ht="18" hidden="1" customHeight="1" x14ac:dyDescent="0.2">
      <c r="A46" s="396"/>
      <c r="B46" s="360" t="s">
        <v>1491</v>
      </c>
      <c r="C46" s="357" t="s">
        <v>3808</v>
      </c>
      <c r="D46" s="357">
        <f t="shared" si="7"/>
        <v>44803</v>
      </c>
      <c r="E46" s="492">
        <f t="shared" ref="E46" si="32">D46+2</f>
        <v>44805</v>
      </c>
      <c r="F46" s="357">
        <f t="shared" ref="F46" si="33">D46+4</f>
        <v>44807</v>
      </c>
      <c r="H46" s="432"/>
      <c r="I46" s="162">
        <f t="shared" si="5"/>
        <v>44804</v>
      </c>
      <c r="J46" s="145"/>
      <c r="K46" s="145"/>
      <c r="L46" s="145"/>
    </row>
    <row r="47" spans="1:12" s="146" customFormat="1" ht="18" hidden="1" customHeight="1" x14ac:dyDescent="0.2">
      <c r="A47" s="396"/>
      <c r="B47" s="360" t="s">
        <v>1491</v>
      </c>
      <c r="C47" s="357" t="s">
        <v>3809</v>
      </c>
      <c r="D47" s="357">
        <f t="shared" si="7"/>
        <v>44810</v>
      </c>
      <c r="E47" s="492">
        <f t="shared" ref="E47" si="34">D47+2</f>
        <v>44812</v>
      </c>
      <c r="F47" s="357">
        <f t="shared" ref="F47" si="35">D47+4</f>
        <v>44814</v>
      </c>
      <c r="H47" s="432"/>
      <c r="I47" s="162">
        <f t="shared" si="5"/>
        <v>44811</v>
      </c>
      <c r="J47" s="145"/>
      <c r="K47" s="145"/>
      <c r="L47" s="145"/>
    </row>
    <row r="48" spans="1:12" s="146" customFormat="1" ht="18" hidden="1" customHeight="1" x14ac:dyDescent="0.2">
      <c r="A48" s="396"/>
      <c r="B48" s="360" t="s">
        <v>1491</v>
      </c>
      <c r="C48" s="357" t="s">
        <v>3810</v>
      </c>
      <c r="D48" s="357">
        <f t="shared" si="7"/>
        <v>44817</v>
      </c>
      <c r="E48" s="492">
        <f t="shared" ref="E48" si="36">D48+2</f>
        <v>44819</v>
      </c>
      <c r="F48" s="357">
        <f t="shared" ref="F48" si="37">D48+4</f>
        <v>44821</v>
      </c>
      <c r="H48" s="432"/>
      <c r="I48" s="162">
        <f t="shared" si="5"/>
        <v>44818</v>
      </c>
      <c r="J48" s="145"/>
      <c r="K48" s="145"/>
      <c r="L48" s="145"/>
    </row>
    <row r="49" spans="1:12" s="146" customFormat="1" ht="18" hidden="1" customHeight="1" x14ac:dyDescent="0.2">
      <c r="A49" s="396"/>
      <c r="B49" s="360" t="s">
        <v>1491</v>
      </c>
      <c r="C49" s="357" t="s">
        <v>3811</v>
      </c>
      <c r="D49" s="357">
        <f t="shared" ref="D49:D69" si="38">D48+7</f>
        <v>44824</v>
      </c>
      <c r="E49" s="492">
        <f t="shared" ref="E49" si="39">D49+2</f>
        <v>44826</v>
      </c>
      <c r="F49" s="357">
        <f t="shared" ref="F49" si="40">D49+4</f>
        <v>44828</v>
      </c>
      <c r="H49" s="432"/>
      <c r="I49" s="162">
        <f t="shared" ref="I49:I69" si="41">I48+7</f>
        <v>44825</v>
      </c>
      <c r="J49" s="145"/>
      <c r="K49" s="145"/>
      <c r="L49" s="145"/>
    </row>
    <row r="50" spans="1:12" s="146" customFormat="1" ht="18" hidden="1" customHeight="1" x14ac:dyDescent="0.2">
      <c r="A50" s="396"/>
      <c r="B50" s="360" t="s">
        <v>1491</v>
      </c>
      <c r="C50" s="357" t="s">
        <v>3812</v>
      </c>
      <c r="D50" s="357">
        <f t="shared" si="38"/>
        <v>44831</v>
      </c>
      <c r="E50" s="492">
        <f t="shared" ref="E50" si="42">D50+2</f>
        <v>44833</v>
      </c>
      <c r="F50" s="357">
        <f t="shared" ref="F50" si="43">D50+4</f>
        <v>44835</v>
      </c>
      <c r="H50" s="432"/>
      <c r="I50" s="162">
        <f t="shared" si="41"/>
        <v>44832</v>
      </c>
      <c r="J50" s="145"/>
      <c r="K50" s="145"/>
      <c r="L50" s="145"/>
    </row>
    <row r="51" spans="1:12" s="146" customFormat="1" ht="18" hidden="1" customHeight="1" x14ac:dyDescent="0.2">
      <c r="A51" s="396"/>
      <c r="B51" s="360" t="s">
        <v>1491</v>
      </c>
      <c r="C51" s="357" t="s">
        <v>3813</v>
      </c>
      <c r="D51" s="357">
        <f t="shared" si="38"/>
        <v>44838</v>
      </c>
      <c r="E51" s="492">
        <f t="shared" ref="E51" si="44">D51+2</f>
        <v>44840</v>
      </c>
      <c r="F51" s="357">
        <f t="shared" ref="F51" si="45">D51+4</f>
        <v>44842</v>
      </c>
      <c r="H51" s="432"/>
      <c r="I51" s="162">
        <f t="shared" si="41"/>
        <v>44839</v>
      </c>
      <c r="J51" s="145"/>
      <c r="K51" s="145"/>
      <c r="L51" s="145"/>
    </row>
    <row r="52" spans="1:12" s="146" customFormat="1" ht="18" hidden="1" customHeight="1" x14ac:dyDescent="0.2">
      <c r="A52" s="396"/>
      <c r="B52" s="360" t="s">
        <v>1491</v>
      </c>
      <c r="C52" s="357" t="s">
        <v>3814</v>
      </c>
      <c r="D52" s="357">
        <f t="shared" si="38"/>
        <v>44845</v>
      </c>
      <c r="E52" s="492">
        <f t="shared" ref="E52" si="46">D52+2</f>
        <v>44847</v>
      </c>
      <c r="F52" s="357">
        <f t="shared" ref="F52" si="47">D52+4</f>
        <v>44849</v>
      </c>
      <c r="H52" s="432"/>
      <c r="I52" s="162">
        <f t="shared" si="41"/>
        <v>44846</v>
      </c>
      <c r="J52" s="145"/>
      <c r="K52" s="145"/>
      <c r="L52" s="145"/>
    </row>
    <row r="53" spans="1:12" s="146" customFormat="1" ht="18" hidden="1" customHeight="1" x14ac:dyDescent="0.2">
      <c r="A53" s="396"/>
      <c r="B53" s="360" t="s">
        <v>1491</v>
      </c>
      <c r="C53" s="357" t="s">
        <v>3815</v>
      </c>
      <c r="D53" s="357">
        <f t="shared" si="38"/>
        <v>44852</v>
      </c>
      <c r="E53" s="492">
        <f t="shared" ref="E53" si="48">D53+2</f>
        <v>44854</v>
      </c>
      <c r="F53" s="357">
        <f t="shared" ref="F53" si="49">D53+4</f>
        <v>44856</v>
      </c>
      <c r="H53" s="432"/>
      <c r="I53" s="162">
        <f t="shared" si="41"/>
        <v>44853</v>
      </c>
      <c r="J53" s="145"/>
      <c r="K53" s="145"/>
      <c r="L53" s="145"/>
    </row>
    <row r="54" spans="1:12" s="146" customFormat="1" ht="18" hidden="1" customHeight="1" x14ac:dyDescent="0.2">
      <c r="A54" s="396"/>
      <c r="B54" s="360" t="s">
        <v>1491</v>
      </c>
      <c r="C54" s="357" t="s">
        <v>3816</v>
      </c>
      <c r="D54" s="357">
        <f t="shared" si="38"/>
        <v>44859</v>
      </c>
      <c r="E54" s="492">
        <f t="shared" ref="E54" si="50">D54+2</f>
        <v>44861</v>
      </c>
      <c r="F54" s="357">
        <f t="shared" ref="F54" si="51">D54+4</f>
        <v>44863</v>
      </c>
      <c r="H54" s="432"/>
      <c r="I54" s="162">
        <f t="shared" si="41"/>
        <v>44860</v>
      </c>
      <c r="J54" s="145"/>
      <c r="K54" s="145"/>
      <c r="L54" s="145"/>
    </row>
    <row r="55" spans="1:12" s="146" customFormat="1" ht="18" hidden="1" customHeight="1" x14ac:dyDescent="0.2">
      <c r="A55" s="396"/>
      <c r="B55" s="360" t="s">
        <v>1491</v>
      </c>
      <c r="C55" s="357" t="s">
        <v>3817</v>
      </c>
      <c r="D55" s="357">
        <f t="shared" si="38"/>
        <v>44866</v>
      </c>
      <c r="E55" s="492">
        <f t="shared" ref="E55" si="52">D55+2</f>
        <v>44868</v>
      </c>
      <c r="F55" s="357">
        <f t="shared" ref="F55" si="53">D55+4</f>
        <v>44870</v>
      </c>
      <c r="H55" s="432"/>
      <c r="I55" s="162">
        <f t="shared" si="41"/>
        <v>44867</v>
      </c>
      <c r="J55" s="145"/>
      <c r="K55" s="145"/>
      <c r="L55" s="145"/>
    </row>
    <row r="56" spans="1:12" s="146" customFormat="1" ht="18" hidden="1" customHeight="1" x14ac:dyDescent="0.2">
      <c r="A56" s="396"/>
      <c r="B56" s="360" t="s">
        <v>1491</v>
      </c>
      <c r="C56" s="357" t="s">
        <v>3818</v>
      </c>
      <c r="D56" s="357">
        <f t="shared" si="38"/>
        <v>44873</v>
      </c>
      <c r="E56" s="492">
        <f t="shared" ref="E56" si="54">D56+2</f>
        <v>44875</v>
      </c>
      <c r="F56" s="357">
        <f t="shared" ref="F56" si="55">D56+4</f>
        <v>44877</v>
      </c>
      <c r="H56" s="432"/>
      <c r="I56" s="162">
        <f t="shared" si="41"/>
        <v>44874</v>
      </c>
      <c r="J56" s="145"/>
      <c r="K56" s="145"/>
      <c r="L56" s="145"/>
    </row>
    <row r="57" spans="1:12" s="146" customFormat="1" ht="18" hidden="1" customHeight="1" x14ac:dyDescent="0.2">
      <c r="A57" s="396"/>
      <c r="B57" s="360" t="s">
        <v>1491</v>
      </c>
      <c r="C57" s="357" t="s">
        <v>3819</v>
      </c>
      <c r="D57" s="357">
        <f t="shared" si="38"/>
        <v>44880</v>
      </c>
      <c r="E57" s="492">
        <f t="shared" ref="E57" si="56">D57+2</f>
        <v>44882</v>
      </c>
      <c r="F57" s="357">
        <f t="shared" ref="F57" si="57">D57+4</f>
        <v>44884</v>
      </c>
      <c r="H57" s="432"/>
      <c r="I57" s="162">
        <f t="shared" si="41"/>
        <v>44881</v>
      </c>
      <c r="J57" s="145"/>
      <c r="K57" s="145"/>
      <c r="L57" s="145"/>
    </row>
    <row r="58" spans="1:12" s="146" customFormat="1" ht="18" hidden="1" customHeight="1" x14ac:dyDescent="0.2">
      <c r="A58" s="396"/>
      <c r="B58" s="360" t="s">
        <v>1491</v>
      </c>
      <c r="C58" s="357" t="s">
        <v>3820</v>
      </c>
      <c r="D58" s="357">
        <f t="shared" si="38"/>
        <v>44887</v>
      </c>
      <c r="E58" s="492">
        <f t="shared" ref="E58" si="58">D58+2</f>
        <v>44889</v>
      </c>
      <c r="F58" s="357">
        <f t="shared" ref="F58" si="59">D58+4</f>
        <v>44891</v>
      </c>
      <c r="H58" s="432"/>
      <c r="I58" s="162">
        <f t="shared" si="41"/>
        <v>44888</v>
      </c>
      <c r="J58" s="145"/>
      <c r="K58" s="145"/>
      <c r="L58" s="145"/>
    </row>
    <row r="59" spans="1:12" s="146" customFormat="1" ht="18" hidden="1" customHeight="1" x14ac:dyDescent="0.2">
      <c r="A59" s="396"/>
      <c r="B59" s="360" t="s">
        <v>1491</v>
      </c>
      <c r="C59" s="357" t="s">
        <v>3821</v>
      </c>
      <c r="D59" s="357">
        <f t="shared" si="38"/>
        <v>44894</v>
      </c>
      <c r="E59" s="492">
        <f t="shared" ref="E59" si="60">D59+2</f>
        <v>44896</v>
      </c>
      <c r="F59" s="357">
        <f t="shared" ref="F59" si="61">D59+4</f>
        <v>44898</v>
      </c>
      <c r="H59" s="432"/>
      <c r="I59" s="162">
        <f t="shared" si="41"/>
        <v>44895</v>
      </c>
      <c r="J59" s="145"/>
      <c r="K59" s="145"/>
      <c r="L59" s="145"/>
    </row>
    <row r="60" spans="1:12" s="146" customFormat="1" ht="18" hidden="1" customHeight="1" x14ac:dyDescent="0.2">
      <c r="A60" s="396"/>
      <c r="B60" s="360" t="s">
        <v>1491</v>
      </c>
      <c r="C60" s="357" t="s">
        <v>3822</v>
      </c>
      <c r="D60" s="357">
        <f t="shared" si="38"/>
        <v>44901</v>
      </c>
      <c r="E60" s="492">
        <f t="shared" ref="E60" si="62">D60+2</f>
        <v>44903</v>
      </c>
      <c r="F60" s="357">
        <f t="shared" ref="F60" si="63">D60+4</f>
        <v>44905</v>
      </c>
      <c r="H60" s="432"/>
      <c r="I60" s="162">
        <f t="shared" si="41"/>
        <v>44902</v>
      </c>
      <c r="J60" s="145"/>
      <c r="K60" s="145"/>
      <c r="L60" s="145"/>
    </row>
    <row r="61" spans="1:12" s="146" customFormat="1" ht="18" hidden="1" customHeight="1" x14ac:dyDescent="0.2">
      <c r="A61" s="396"/>
      <c r="B61" s="360" t="s">
        <v>1491</v>
      </c>
      <c r="C61" s="357" t="s">
        <v>3823</v>
      </c>
      <c r="D61" s="357">
        <f t="shared" si="38"/>
        <v>44908</v>
      </c>
      <c r="E61" s="492">
        <f t="shared" ref="E61" si="64">D61+2</f>
        <v>44910</v>
      </c>
      <c r="F61" s="357">
        <f t="shared" ref="F61" si="65">D61+4</f>
        <v>44912</v>
      </c>
      <c r="H61" s="432"/>
      <c r="I61" s="162">
        <f t="shared" si="41"/>
        <v>44909</v>
      </c>
      <c r="J61" s="145"/>
      <c r="K61" s="145"/>
      <c r="L61" s="145"/>
    </row>
    <row r="62" spans="1:12" s="146" customFormat="1" ht="18" hidden="1" customHeight="1" x14ac:dyDescent="0.2">
      <c r="A62" s="396"/>
      <c r="B62" s="360" t="s">
        <v>1491</v>
      </c>
      <c r="C62" s="357" t="s">
        <v>3824</v>
      </c>
      <c r="D62" s="357">
        <f t="shared" si="38"/>
        <v>44915</v>
      </c>
      <c r="E62" s="492">
        <f t="shared" ref="E62" si="66">D62+2</f>
        <v>44917</v>
      </c>
      <c r="F62" s="357">
        <f t="shared" ref="F62" si="67">D62+4</f>
        <v>44919</v>
      </c>
      <c r="H62" s="432"/>
      <c r="I62" s="162">
        <f t="shared" si="41"/>
        <v>44916</v>
      </c>
      <c r="J62" s="145"/>
      <c r="K62" s="145"/>
      <c r="L62" s="145"/>
    </row>
    <row r="63" spans="1:12" s="146" customFormat="1" ht="18" hidden="1" customHeight="1" x14ac:dyDescent="0.2">
      <c r="A63" s="396"/>
      <c r="B63" s="360" t="s">
        <v>1491</v>
      </c>
      <c r="C63" s="357" t="s">
        <v>3825</v>
      </c>
      <c r="D63" s="357">
        <f t="shared" si="38"/>
        <v>44922</v>
      </c>
      <c r="E63" s="492">
        <f t="shared" ref="E63" si="68">D63+2</f>
        <v>44924</v>
      </c>
      <c r="F63" s="357">
        <f t="shared" ref="F63" si="69">D63+4</f>
        <v>44926</v>
      </c>
      <c r="H63" s="432"/>
      <c r="I63" s="162">
        <f t="shared" si="41"/>
        <v>44923</v>
      </c>
      <c r="J63" s="145"/>
      <c r="K63" s="145"/>
      <c r="L63" s="145"/>
    </row>
    <row r="64" spans="1:12" s="146" customFormat="1" ht="18" hidden="1" customHeight="1" x14ac:dyDescent="0.2">
      <c r="A64" s="396"/>
      <c r="B64" s="360" t="s">
        <v>1491</v>
      </c>
      <c r="C64" s="357" t="s">
        <v>3826</v>
      </c>
      <c r="D64" s="357">
        <f t="shared" si="38"/>
        <v>44929</v>
      </c>
      <c r="E64" s="492">
        <f t="shared" ref="E64" si="70">D64+2</f>
        <v>44931</v>
      </c>
      <c r="F64" s="357">
        <f t="shared" ref="F64" si="71">D64+4</f>
        <v>44933</v>
      </c>
      <c r="H64" s="432"/>
      <c r="I64" s="162">
        <f t="shared" si="41"/>
        <v>44930</v>
      </c>
      <c r="J64" s="145"/>
      <c r="K64" s="145"/>
      <c r="L64" s="145"/>
    </row>
    <row r="65" spans="1:12" s="146" customFormat="1" ht="18" hidden="1" customHeight="1" x14ac:dyDescent="0.2">
      <c r="A65" s="396"/>
      <c r="B65" s="360" t="s">
        <v>1491</v>
      </c>
      <c r="C65" s="357" t="s">
        <v>3827</v>
      </c>
      <c r="D65" s="357">
        <f t="shared" si="38"/>
        <v>44936</v>
      </c>
      <c r="E65" s="492">
        <f t="shared" ref="E65" si="72">D65+2</f>
        <v>44938</v>
      </c>
      <c r="F65" s="357">
        <f t="shared" ref="F65" si="73">D65+4</f>
        <v>44940</v>
      </c>
      <c r="H65" s="432"/>
      <c r="I65" s="162">
        <f t="shared" si="41"/>
        <v>44937</v>
      </c>
      <c r="J65" s="145"/>
      <c r="K65" s="145"/>
      <c r="L65" s="145"/>
    </row>
    <row r="66" spans="1:12" s="146" customFormat="1" ht="18" hidden="1" customHeight="1" x14ac:dyDescent="0.2">
      <c r="A66" s="396"/>
      <c r="B66" s="360" t="s">
        <v>1491</v>
      </c>
      <c r="C66" s="357" t="s">
        <v>3828</v>
      </c>
      <c r="D66" s="357">
        <f t="shared" si="38"/>
        <v>44943</v>
      </c>
      <c r="E66" s="492">
        <f t="shared" ref="E66" si="74">D66+2</f>
        <v>44945</v>
      </c>
      <c r="F66" s="357">
        <f t="shared" ref="F66" si="75">D66+4</f>
        <v>44947</v>
      </c>
      <c r="H66" s="432"/>
      <c r="I66" s="162">
        <f t="shared" si="41"/>
        <v>44944</v>
      </c>
      <c r="J66" s="145"/>
      <c r="K66" s="145"/>
      <c r="L66" s="145"/>
    </row>
    <row r="67" spans="1:12" s="146" customFormat="1" ht="18" hidden="1" customHeight="1" x14ac:dyDescent="0.2">
      <c r="A67" s="396"/>
      <c r="B67" s="360" t="s">
        <v>1491</v>
      </c>
      <c r="C67" s="357" t="s">
        <v>3829</v>
      </c>
      <c r="D67" s="357">
        <f t="shared" si="38"/>
        <v>44950</v>
      </c>
      <c r="E67" s="492">
        <f t="shared" ref="E67" si="76">D67+2</f>
        <v>44952</v>
      </c>
      <c r="F67" s="357">
        <f t="shared" ref="F67" si="77">D67+4</f>
        <v>44954</v>
      </c>
      <c r="H67" s="432"/>
      <c r="I67" s="162">
        <f t="shared" si="41"/>
        <v>44951</v>
      </c>
      <c r="J67" s="145"/>
      <c r="K67" s="145"/>
      <c r="L67" s="145"/>
    </row>
    <row r="68" spans="1:12" s="146" customFormat="1" ht="18" hidden="1" customHeight="1" x14ac:dyDescent="0.2">
      <c r="A68" s="396"/>
      <c r="B68" s="360" t="s">
        <v>1491</v>
      </c>
      <c r="C68" s="357" t="s">
        <v>3830</v>
      </c>
      <c r="D68" s="357">
        <f t="shared" si="38"/>
        <v>44957</v>
      </c>
      <c r="E68" s="492">
        <f t="shared" ref="E68" si="78">D68+2</f>
        <v>44959</v>
      </c>
      <c r="F68" s="357">
        <f t="shared" ref="F68" si="79">D68+4</f>
        <v>44961</v>
      </c>
      <c r="H68" s="432"/>
      <c r="I68" s="162">
        <f t="shared" si="41"/>
        <v>44958</v>
      </c>
      <c r="J68" s="145"/>
      <c r="K68" s="145"/>
      <c r="L68" s="145"/>
    </row>
    <row r="69" spans="1:12" s="146" customFormat="1" ht="18" hidden="1" customHeight="1" x14ac:dyDescent="0.2">
      <c r="A69" s="396"/>
      <c r="B69" s="360" t="s">
        <v>1491</v>
      </c>
      <c r="C69" s="357" t="s">
        <v>3831</v>
      </c>
      <c r="D69" s="357">
        <f t="shared" si="38"/>
        <v>44964</v>
      </c>
      <c r="E69" s="492">
        <f t="shared" ref="E69" si="80">D69+2</f>
        <v>44966</v>
      </c>
      <c r="F69" s="357">
        <f t="shared" ref="F69" si="81">D69+4</f>
        <v>44968</v>
      </c>
      <c r="H69" s="432"/>
      <c r="I69" s="162">
        <f t="shared" si="41"/>
        <v>44965</v>
      </c>
      <c r="J69" s="145"/>
      <c r="K69" s="145"/>
      <c r="L69" s="145"/>
    </row>
    <row r="70" spans="1:12" s="146" customFormat="1" ht="18" hidden="1" customHeight="1" x14ac:dyDescent="0.2">
      <c r="A70" s="396"/>
      <c r="B70" s="360" t="s">
        <v>1491</v>
      </c>
      <c r="C70" s="357" t="s">
        <v>3832</v>
      </c>
      <c r="D70" s="357">
        <f t="shared" ref="D70:D85" si="82">D69+7</f>
        <v>44971</v>
      </c>
      <c r="E70" s="492">
        <f t="shared" ref="E70" si="83">D70+2</f>
        <v>44973</v>
      </c>
      <c r="F70" s="357">
        <f t="shared" ref="F70" si="84">D70+4</f>
        <v>44975</v>
      </c>
      <c r="H70" s="432"/>
      <c r="I70" s="162">
        <f t="shared" ref="I70:I85" si="85">I69+7</f>
        <v>44972</v>
      </c>
      <c r="J70" s="145"/>
      <c r="K70" s="145"/>
      <c r="L70" s="145"/>
    </row>
    <row r="71" spans="1:12" s="146" customFormat="1" ht="18" hidden="1" customHeight="1" x14ac:dyDescent="0.2">
      <c r="A71" s="396"/>
      <c r="B71" s="360" t="s">
        <v>1491</v>
      </c>
      <c r="C71" s="357" t="s">
        <v>3833</v>
      </c>
      <c r="D71" s="357">
        <f t="shared" si="82"/>
        <v>44978</v>
      </c>
      <c r="E71" s="492">
        <f t="shared" ref="E71" si="86">D71+2</f>
        <v>44980</v>
      </c>
      <c r="F71" s="357">
        <f t="shared" ref="F71" si="87">D71+4</f>
        <v>44982</v>
      </c>
      <c r="H71" s="432"/>
      <c r="I71" s="162">
        <f t="shared" si="85"/>
        <v>44979</v>
      </c>
      <c r="J71" s="145"/>
      <c r="K71" s="145"/>
      <c r="L71" s="145"/>
    </row>
    <row r="72" spans="1:12" s="146" customFormat="1" ht="18" hidden="1" customHeight="1" x14ac:dyDescent="0.2">
      <c r="A72" s="396"/>
      <c r="B72" s="360" t="s">
        <v>1491</v>
      </c>
      <c r="C72" s="357" t="s">
        <v>3834</v>
      </c>
      <c r="D72" s="357">
        <f t="shared" si="82"/>
        <v>44985</v>
      </c>
      <c r="E72" s="492">
        <f t="shared" ref="E72" si="88">D72+2</f>
        <v>44987</v>
      </c>
      <c r="F72" s="357">
        <f t="shared" ref="F72" si="89">D72+4</f>
        <v>44989</v>
      </c>
      <c r="H72" s="432"/>
      <c r="I72" s="162">
        <f t="shared" si="85"/>
        <v>44986</v>
      </c>
      <c r="J72" s="145"/>
      <c r="K72" s="145"/>
      <c r="L72" s="145"/>
    </row>
    <row r="73" spans="1:12" s="146" customFormat="1" ht="18" customHeight="1" x14ac:dyDescent="0.2">
      <c r="A73" s="396"/>
      <c r="B73" s="153" t="s">
        <v>1491</v>
      </c>
      <c r="C73" s="357" t="s">
        <v>3835</v>
      </c>
      <c r="D73" s="357">
        <f t="shared" si="82"/>
        <v>44992</v>
      </c>
      <c r="E73" s="492">
        <f t="shared" ref="E73" si="90">D73+2</f>
        <v>44994</v>
      </c>
      <c r="F73" s="357">
        <f t="shared" ref="F73" si="91">D73+4</f>
        <v>44996</v>
      </c>
      <c r="H73" s="432"/>
      <c r="I73" s="162">
        <f t="shared" si="85"/>
        <v>44993</v>
      </c>
      <c r="J73" s="145"/>
      <c r="K73" s="145"/>
      <c r="L73" s="145"/>
    </row>
    <row r="74" spans="1:12" s="146" customFormat="1" ht="18" customHeight="1" x14ac:dyDescent="0.2">
      <c r="A74" s="396" t="s">
        <v>1626</v>
      </c>
      <c r="B74" s="153" t="s">
        <v>3836</v>
      </c>
      <c r="C74" s="357" t="s">
        <v>3837</v>
      </c>
      <c r="D74" s="357">
        <f t="shared" si="82"/>
        <v>44999</v>
      </c>
      <c r="E74" s="492">
        <f t="shared" ref="E74" si="92">D74+2</f>
        <v>45001</v>
      </c>
      <c r="F74" s="357">
        <f t="shared" ref="F74" si="93">D74+4</f>
        <v>45003</v>
      </c>
      <c r="H74" s="432"/>
      <c r="I74" s="162">
        <f t="shared" si="85"/>
        <v>45000</v>
      </c>
      <c r="J74" s="145"/>
      <c r="K74" s="145"/>
      <c r="L74" s="145"/>
    </row>
    <row r="75" spans="1:12" s="146" customFormat="1" ht="18" customHeight="1" x14ac:dyDescent="0.2">
      <c r="A75" s="396"/>
      <c r="B75" s="616" t="s">
        <v>1491</v>
      </c>
      <c r="C75" s="357" t="s">
        <v>3838</v>
      </c>
      <c r="D75" s="357">
        <f t="shared" si="82"/>
        <v>45006</v>
      </c>
      <c r="E75" s="492">
        <f t="shared" ref="E75" si="94">D75+2</f>
        <v>45008</v>
      </c>
      <c r="F75" s="357">
        <f t="shared" ref="F75" si="95">D75+4</f>
        <v>45010</v>
      </c>
      <c r="H75" s="432"/>
      <c r="I75" s="162">
        <f t="shared" si="85"/>
        <v>45007</v>
      </c>
      <c r="J75" s="145"/>
      <c r="K75" s="145"/>
      <c r="L75" s="145"/>
    </row>
    <row r="76" spans="1:12" s="146" customFormat="1" ht="18" customHeight="1" x14ac:dyDescent="0.2">
      <c r="A76" s="396"/>
      <c r="B76" s="153" t="s">
        <v>1491</v>
      </c>
      <c r="C76" s="357" t="s">
        <v>3839</v>
      </c>
      <c r="D76" s="357">
        <f t="shared" si="82"/>
        <v>45013</v>
      </c>
      <c r="E76" s="320">
        <f t="shared" ref="E76" si="96">D76+2</f>
        <v>45015</v>
      </c>
      <c r="F76" s="357">
        <f t="shared" ref="F76" si="97">D76+4</f>
        <v>45017</v>
      </c>
      <c r="H76" s="432"/>
      <c r="I76" s="162">
        <f t="shared" si="85"/>
        <v>45014</v>
      </c>
      <c r="J76" s="145"/>
      <c r="K76" s="145"/>
      <c r="L76" s="145"/>
    </row>
    <row r="77" spans="1:12" s="146" customFormat="1" ht="18" customHeight="1" x14ac:dyDescent="0.2">
      <c r="A77" s="396" t="s">
        <v>1626</v>
      </c>
      <c r="B77" s="153" t="s">
        <v>591</v>
      </c>
      <c r="C77" s="357" t="s">
        <v>3840</v>
      </c>
      <c r="D77" s="357">
        <f t="shared" si="82"/>
        <v>45020</v>
      </c>
      <c r="E77" s="492">
        <f t="shared" ref="E77" si="98">D77+2</f>
        <v>45022</v>
      </c>
      <c r="F77" s="357">
        <f t="shared" ref="F77" si="99">D77+4</f>
        <v>45024</v>
      </c>
      <c r="H77" s="432"/>
      <c r="I77" s="162">
        <f t="shared" si="85"/>
        <v>45021</v>
      </c>
      <c r="J77" s="145"/>
      <c r="K77" s="145"/>
      <c r="L77" s="145"/>
    </row>
    <row r="78" spans="1:12" s="146" customFormat="1" ht="18" customHeight="1" x14ac:dyDescent="0.2">
      <c r="A78" s="396"/>
      <c r="B78" s="153" t="s">
        <v>1491</v>
      </c>
      <c r="C78" s="357" t="s">
        <v>3841</v>
      </c>
      <c r="D78" s="357">
        <f t="shared" si="82"/>
        <v>45027</v>
      </c>
      <c r="E78" s="492">
        <f t="shared" ref="E78" si="100">D78+2</f>
        <v>45029</v>
      </c>
      <c r="F78" s="357">
        <f t="shared" ref="F78" si="101">D78+4</f>
        <v>45031</v>
      </c>
      <c r="H78" s="432"/>
      <c r="I78" s="162">
        <f t="shared" si="85"/>
        <v>45028</v>
      </c>
      <c r="J78" s="145"/>
      <c r="K78" s="145"/>
      <c r="L78" s="145"/>
    </row>
    <row r="79" spans="1:12" s="146" customFormat="1" ht="18" customHeight="1" x14ac:dyDescent="0.2">
      <c r="A79" s="396"/>
      <c r="B79" s="153" t="s">
        <v>1491</v>
      </c>
      <c r="C79" s="357" t="s">
        <v>3842</v>
      </c>
      <c r="D79" s="357">
        <f t="shared" si="82"/>
        <v>45034</v>
      </c>
      <c r="E79" s="492">
        <f t="shared" ref="E79" si="102">D79+2</f>
        <v>45036</v>
      </c>
      <c r="F79" s="357">
        <f t="shared" ref="F79" si="103">D79+4</f>
        <v>45038</v>
      </c>
      <c r="H79" s="432"/>
      <c r="I79" s="162">
        <f t="shared" si="85"/>
        <v>45035</v>
      </c>
      <c r="J79" s="145"/>
      <c r="K79" s="145"/>
      <c r="L79" s="145"/>
    </row>
    <row r="80" spans="1:12" s="146" customFormat="1" ht="18" customHeight="1" x14ac:dyDescent="0.2">
      <c r="A80" s="396"/>
      <c r="B80" s="153" t="s">
        <v>1491</v>
      </c>
      <c r="C80" s="357" t="s">
        <v>3843</v>
      </c>
      <c r="D80" s="357">
        <f t="shared" si="82"/>
        <v>45041</v>
      </c>
      <c r="E80" s="492">
        <f t="shared" ref="E80" si="104">D80+2</f>
        <v>45043</v>
      </c>
      <c r="F80" s="357">
        <f t="shared" ref="F80" si="105">D80+4</f>
        <v>45045</v>
      </c>
      <c r="H80" s="432"/>
      <c r="I80" s="162">
        <f t="shared" si="85"/>
        <v>45042</v>
      </c>
      <c r="J80" s="145"/>
      <c r="K80" s="145"/>
      <c r="L80" s="145"/>
    </row>
    <row r="81" spans="1:12" s="146" customFormat="1" ht="18" customHeight="1" x14ac:dyDescent="0.2">
      <c r="A81" s="396"/>
      <c r="B81" s="153" t="s">
        <v>1491</v>
      </c>
      <c r="C81" s="357" t="s">
        <v>3844</v>
      </c>
      <c r="D81" s="357">
        <f t="shared" si="82"/>
        <v>45048</v>
      </c>
      <c r="E81" s="492">
        <f t="shared" ref="E81" si="106">D81+2</f>
        <v>45050</v>
      </c>
      <c r="F81" s="357">
        <f t="shared" ref="F81" si="107">D81+4</f>
        <v>45052</v>
      </c>
      <c r="H81" s="432"/>
      <c r="I81" s="162">
        <f t="shared" si="85"/>
        <v>45049</v>
      </c>
      <c r="J81" s="145"/>
      <c r="K81" s="145"/>
      <c r="L81" s="145"/>
    </row>
    <row r="82" spans="1:12" s="146" customFormat="1" ht="18" customHeight="1" x14ac:dyDescent="0.2">
      <c r="A82" s="396"/>
      <c r="B82" s="153" t="s">
        <v>1491</v>
      </c>
      <c r="C82" s="357" t="s">
        <v>3845</v>
      </c>
      <c r="D82" s="357">
        <f t="shared" si="82"/>
        <v>45055</v>
      </c>
      <c r="E82" s="492">
        <f t="shared" ref="E82:E83" si="108">D82+2</f>
        <v>45057</v>
      </c>
      <c r="F82" s="357">
        <f t="shared" ref="F82:F83" si="109">D82+4</f>
        <v>45059</v>
      </c>
      <c r="H82" s="432"/>
      <c r="I82" s="162">
        <f t="shared" si="85"/>
        <v>45056</v>
      </c>
      <c r="J82" s="145"/>
      <c r="K82" s="145"/>
      <c r="L82" s="145"/>
    </row>
    <row r="83" spans="1:12" s="146" customFormat="1" ht="18" customHeight="1" x14ac:dyDescent="0.2">
      <c r="A83" s="396"/>
      <c r="B83" s="153" t="s">
        <v>1491</v>
      </c>
      <c r="C83" s="357" t="s">
        <v>3846</v>
      </c>
      <c r="D83" s="357">
        <f t="shared" si="82"/>
        <v>45062</v>
      </c>
      <c r="E83" s="492">
        <f t="shared" si="108"/>
        <v>45064</v>
      </c>
      <c r="F83" s="357">
        <f t="shared" si="109"/>
        <v>45066</v>
      </c>
      <c r="H83" s="432"/>
      <c r="I83" s="162">
        <f t="shared" si="85"/>
        <v>45063</v>
      </c>
      <c r="J83" s="145"/>
      <c r="K83" s="145"/>
      <c r="L83" s="145"/>
    </row>
    <row r="84" spans="1:12" s="146" customFormat="1" ht="18" customHeight="1" x14ac:dyDescent="0.2">
      <c r="A84" s="396"/>
      <c r="B84" s="153" t="s">
        <v>1491</v>
      </c>
      <c r="C84" s="357" t="s">
        <v>3847</v>
      </c>
      <c r="D84" s="357">
        <f t="shared" si="82"/>
        <v>45069</v>
      </c>
      <c r="E84" s="492">
        <f t="shared" ref="E84" si="110">D84+2</f>
        <v>45071</v>
      </c>
      <c r="F84" s="357">
        <f t="shared" ref="F84" si="111">D84+4</f>
        <v>45073</v>
      </c>
      <c r="H84" s="432"/>
      <c r="I84" s="162">
        <f t="shared" si="85"/>
        <v>45070</v>
      </c>
      <c r="J84" s="145"/>
      <c r="K84" s="145"/>
      <c r="L84" s="145"/>
    </row>
    <row r="85" spans="1:12" s="146" customFormat="1" ht="18" customHeight="1" x14ac:dyDescent="0.2">
      <c r="A85" s="396"/>
      <c r="B85" s="153" t="s">
        <v>1491</v>
      </c>
      <c r="C85" s="357" t="s">
        <v>3848</v>
      </c>
      <c r="D85" s="357">
        <f t="shared" si="82"/>
        <v>45076</v>
      </c>
      <c r="E85" s="492">
        <f t="shared" ref="E85" si="112">D85+2</f>
        <v>45078</v>
      </c>
      <c r="F85" s="357">
        <f t="shared" ref="F85" si="113">D85+4</f>
        <v>45080</v>
      </c>
      <c r="H85" s="432"/>
      <c r="I85" s="162">
        <f t="shared" si="85"/>
        <v>45077</v>
      </c>
      <c r="J85" s="145"/>
      <c r="K85" s="145"/>
      <c r="L85" s="145"/>
    </row>
    <row r="86" spans="1:12" s="146" customFormat="1" ht="18" customHeight="1" x14ac:dyDescent="0.2">
      <c r="A86" s="396"/>
      <c r="B86" s="164"/>
      <c r="C86" s="155"/>
      <c r="D86" s="155"/>
      <c r="E86" s="155"/>
      <c r="F86" s="155"/>
      <c r="H86" s="432"/>
      <c r="I86" s="162"/>
      <c r="J86" s="145"/>
      <c r="K86" s="145"/>
      <c r="L86" s="145"/>
    </row>
    <row r="87" spans="1:12" s="146" customFormat="1" ht="18" customHeight="1" x14ac:dyDescent="0.2">
      <c r="A87" s="327"/>
      <c r="B87" s="157" t="s">
        <v>829</v>
      </c>
      <c r="C87" s="145"/>
      <c r="D87" s="145"/>
      <c r="F87" s="145"/>
      <c r="G87" s="147"/>
      <c r="H87" s="149"/>
      <c r="I87" s="149"/>
      <c r="J87" s="149"/>
      <c r="K87" s="149"/>
      <c r="L87" s="149"/>
    </row>
    <row r="88" spans="1:12" s="146" customFormat="1" ht="18" customHeight="1" x14ac:dyDescent="0.2">
      <c r="A88" s="327"/>
      <c r="B88" s="157"/>
      <c r="C88" s="145"/>
      <c r="D88" s="145"/>
      <c r="F88" s="145"/>
      <c r="G88" s="147"/>
      <c r="H88" s="149"/>
      <c r="I88" s="149"/>
      <c r="J88" s="149"/>
      <c r="K88" s="149"/>
      <c r="L88" s="149"/>
    </row>
    <row r="89" spans="1:12" s="146" customFormat="1" ht="18" customHeight="1" x14ac:dyDescent="0.2">
      <c r="A89" s="327"/>
      <c r="B89" s="149"/>
      <c r="C89" s="145"/>
      <c r="D89" s="145"/>
      <c r="E89" s="145"/>
      <c r="F89" s="145"/>
      <c r="G89" s="145"/>
      <c r="H89" s="149"/>
      <c r="I89" s="149"/>
      <c r="J89" s="149"/>
      <c r="K89" s="149"/>
      <c r="L89" s="149"/>
    </row>
    <row r="90" spans="1:12" s="146" customFormat="1" ht="18" customHeight="1" x14ac:dyDescent="0.2">
      <c r="A90" s="327"/>
      <c r="B90" s="149"/>
      <c r="C90" s="145"/>
      <c r="D90" s="145"/>
      <c r="E90" s="145"/>
      <c r="F90" s="145"/>
      <c r="G90" s="145"/>
      <c r="H90" s="149"/>
      <c r="I90" s="149"/>
      <c r="J90" s="149"/>
      <c r="K90" s="149"/>
      <c r="L90" s="149"/>
    </row>
    <row r="91" spans="1:12" s="149" customFormat="1" ht="18" hidden="1" customHeight="1" x14ac:dyDescent="0.2">
      <c r="B91" s="1244" t="s">
        <v>3849</v>
      </c>
      <c r="C91" s="1244"/>
      <c r="D91" s="1244"/>
      <c r="E91" s="1244"/>
      <c r="F91" s="1244"/>
      <c r="G91" s="169"/>
      <c r="H91" s="169"/>
    </row>
    <row r="92" spans="1:12" s="149" customFormat="1" ht="18" hidden="1" customHeight="1" x14ac:dyDescent="0.2">
      <c r="A92" s="388"/>
      <c r="B92" s="148"/>
      <c r="C92" s="169"/>
      <c r="D92" s="169"/>
      <c r="E92" s="169"/>
      <c r="F92" s="169"/>
      <c r="G92" s="169"/>
      <c r="H92" s="169"/>
    </row>
    <row r="93" spans="1:12" s="149" customFormat="1" ht="31.9" hidden="1" customHeight="1" x14ac:dyDescent="0.2">
      <c r="A93" s="327"/>
      <c r="B93" s="395" t="s">
        <v>728</v>
      </c>
      <c r="C93" s="162" t="s">
        <v>3850</v>
      </c>
      <c r="D93" s="332" t="s">
        <v>1407</v>
      </c>
      <c r="E93" s="163" t="s">
        <v>2030</v>
      </c>
      <c r="F93" s="332" t="s">
        <v>299</v>
      </c>
      <c r="G93" s="163" t="s">
        <v>2530</v>
      </c>
    </row>
    <row r="94" spans="1:12" s="149" customFormat="1" ht="22.5" hidden="1" customHeight="1" x14ac:dyDescent="0.2">
      <c r="A94" s="327"/>
      <c r="B94" s="395"/>
      <c r="C94" s="162"/>
      <c r="D94" s="332"/>
      <c r="E94" s="163" t="s">
        <v>240</v>
      </c>
      <c r="F94" s="332" t="s">
        <v>312</v>
      </c>
      <c r="G94" s="163" t="s">
        <v>157</v>
      </c>
    </row>
    <row r="95" spans="1:12" s="149" customFormat="1" ht="18" hidden="1" customHeight="1" x14ac:dyDescent="0.2">
      <c r="A95" s="339"/>
      <c r="B95" s="153" t="s">
        <v>2102</v>
      </c>
      <c r="C95" s="320" t="s">
        <v>3851</v>
      </c>
      <c r="D95" s="320">
        <v>44300</v>
      </c>
      <c r="E95" s="320">
        <f t="shared" ref="E95" si="114">D95+2</f>
        <v>44302</v>
      </c>
      <c r="F95" s="320">
        <f t="shared" ref="F95" si="115">D95+4</f>
        <v>44304</v>
      </c>
      <c r="G95" s="320">
        <f t="shared" ref="G95" si="116">D95+6</f>
        <v>44306</v>
      </c>
      <c r="H95" s="405"/>
      <c r="I95" s="145"/>
      <c r="J95" s="145"/>
      <c r="K95" s="145"/>
      <c r="L95" s="145"/>
    </row>
    <row r="96" spans="1:12" s="149" customFormat="1" ht="18" hidden="1" customHeight="1" x14ac:dyDescent="0.2">
      <c r="A96" s="339" t="s">
        <v>3852</v>
      </c>
      <c r="B96" s="153" t="s">
        <v>2102</v>
      </c>
      <c r="C96" s="320" t="s">
        <v>3853</v>
      </c>
      <c r="D96" s="320">
        <f t="shared" ref="D96:D102" si="117">D95+7</f>
        <v>44307</v>
      </c>
      <c r="E96" s="320">
        <f t="shared" ref="E96" si="118">D96+2</f>
        <v>44309</v>
      </c>
      <c r="F96" s="320">
        <f t="shared" ref="F96" si="119">D96+4</f>
        <v>44311</v>
      </c>
      <c r="G96" s="320">
        <f t="shared" ref="G96" si="120">D96+6</f>
        <v>44313</v>
      </c>
      <c r="H96" s="405"/>
      <c r="I96" s="145"/>
      <c r="J96" s="145"/>
      <c r="K96" s="145"/>
      <c r="L96" s="145"/>
    </row>
    <row r="97" spans="1:12" s="149" customFormat="1" ht="18" hidden="1" customHeight="1" x14ac:dyDescent="0.2">
      <c r="A97" s="339"/>
      <c r="B97" s="153" t="s">
        <v>2102</v>
      </c>
      <c r="C97" s="320" t="s">
        <v>3854</v>
      </c>
      <c r="D97" s="411">
        <f t="shared" si="117"/>
        <v>44314</v>
      </c>
      <c r="E97" s="154"/>
      <c r="F97" s="154"/>
      <c r="G97" s="154"/>
      <c r="H97" s="405"/>
      <c r="I97" s="145"/>
      <c r="J97" s="145"/>
      <c r="K97" s="145"/>
      <c r="L97" s="145"/>
    </row>
    <row r="98" spans="1:12" s="149" customFormat="1" ht="18" hidden="1" customHeight="1" x14ac:dyDescent="0.2">
      <c r="A98" s="339"/>
      <c r="B98" s="360" t="s">
        <v>2102</v>
      </c>
      <c r="C98" s="357" t="s">
        <v>3855</v>
      </c>
      <c r="D98" s="357">
        <f t="shared" si="117"/>
        <v>44321</v>
      </c>
      <c r="E98" s="357">
        <f t="shared" ref="E98:E99" si="121">D98+2</f>
        <v>44323</v>
      </c>
      <c r="F98" s="357">
        <f t="shared" ref="F98:F99" si="122">D98+4</f>
        <v>44325</v>
      </c>
      <c r="G98" s="357">
        <f t="shared" ref="G98:G99" si="123">D98+6</f>
        <v>44327</v>
      </c>
      <c r="H98" s="405"/>
      <c r="I98" s="145"/>
      <c r="J98" s="145"/>
      <c r="K98" s="145"/>
      <c r="L98" s="145"/>
    </row>
    <row r="99" spans="1:12" s="149" customFormat="1" ht="18" hidden="1" customHeight="1" x14ac:dyDescent="0.2">
      <c r="A99" s="339" t="s">
        <v>1302</v>
      </c>
      <c r="B99" s="360" t="s">
        <v>1230</v>
      </c>
      <c r="C99" s="357" t="s">
        <v>3856</v>
      </c>
      <c r="D99" s="357">
        <f t="shared" si="117"/>
        <v>44328</v>
      </c>
      <c r="E99" s="357">
        <f t="shared" si="121"/>
        <v>44330</v>
      </c>
      <c r="F99" s="357">
        <f t="shared" si="122"/>
        <v>44332</v>
      </c>
      <c r="G99" s="357">
        <f t="shared" si="123"/>
        <v>44334</v>
      </c>
      <c r="H99" s="405"/>
      <c r="I99" s="145"/>
      <c r="J99" s="145"/>
      <c r="K99" s="145"/>
      <c r="L99" s="145"/>
    </row>
    <row r="100" spans="1:12" s="149" customFormat="1" ht="18" hidden="1" customHeight="1" x14ac:dyDescent="0.2">
      <c r="A100" s="339"/>
      <c r="B100" s="360" t="s">
        <v>2102</v>
      </c>
      <c r="C100" s="357" t="s">
        <v>3857</v>
      </c>
      <c r="D100" s="357">
        <f t="shared" si="117"/>
        <v>44335</v>
      </c>
      <c r="E100" s="357">
        <f t="shared" ref="E100:E101" si="124">D100+2</f>
        <v>44337</v>
      </c>
      <c r="F100" s="357">
        <f t="shared" ref="F100:F101" si="125">D100+4</f>
        <v>44339</v>
      </c>
      <c r="G100" s="357">
        <f t="shared" ref="G100:G101" si="126">D100+6</f>
        <v>44341</v>
      </c>
      <c r="H100" s="405"/>
      <c r="I100" s="145"/>
      <c r="J100" s="145"/>
      <c r="K100" s="145"/>
      <c r="L100" s="145"/>
    </row>
    <row r="101" spans="1:12" s="149" customFormat="1" ht="18" hidden="1" customHeight="1" x14ac:dyDescent="0.2">
      <c r="A101" s="339" t="s">
        <v>1302</v>
      </c>
      <c r="B101" s="360" t="s">
        <v>1230</v>
      </c>
      <c r="C101" s="357" t="s">
        <v>3858</v>
      </c>
      <c r="D101" s="357">
        <f t="shared" si="117"/>
        <v>44342</v>
      </c>
      <c r="E101" s="357">
        <f t="shared" si="124"/>
        <v>44344</v>
      </c>
      <c r="F101" s="357">
        <f t="shared" si="125"/>
        <v>44346</v>
      </c>
      <c r="G101" s="357">
        <f t="shared" si="126"/>
        <v>44348</v>
      </c>
      <c r="H101" s="405"/>
      <c r="I101" s="145"/>
      <c r="J101" s="145"/>
      <c r="K101" s="145"/>
      <c r="L101" s="145"/>
    </row>
    <row r="102" spans="1:12" s="149" customFormat="1" ht="18" hidden="1" customHeight="1" x14ac:dyDescent="0.2">
      <c r="A102" s="339"/>
      <c r="B102" s="360" t="s">
        <v>2102</v>
      </c>
      <c r="C102" s="357" t="s">
        <v>3859</v>
      </c>
      <c r="D102" s="357">
        <f t="shared" si="117"/>
        <v>44349</v>
      </c>
      <c r="E102" s="357">
        <f t="shared" ref="E102" si="127">D102+2</f>
        <v>44351</v>
      </c>
      <c r="F102" s="357">
        <f t="shared" ref="F102" si="128">D102+4</f>
        <v>44353</v>
      </c>
      <c r="G102" s="357">
        <f t="shared" ref="G102" si="129">D102+6</f>
        <v>44355</v>
      </c>
      <c r="H102" s="405"/>
      <c r="I102" s="145"/>
      <c r="J102" s="145"/>
      <c r="K102" s="145"/>
      <c r="L102" s="145"/>
    </row>
    <row r="103" spans="1:12" s="149" customFormat="1" ht="16.5" hidden="1" customHeight="1" x14ac:dyDescent="0.2">
      <c r="A103" s="327"/>
      <c r="B103" s="157" t="s">
        <v>829</v>
      </c>
      <c r="C103" s="155"/>
      <c r="D103" s="155"/>
      <c r="E103" s="155"/>
      <c r="F103" s="155"/>
      <c r="G103" s="155"/>
      <c r="H103" s="145"/>
    </row>
    <row r="104" spans="1:12" s="149" customFormat="1" ht="18" hidden="1" customHeight="1" x14ac:dyDescent="0.2">
      <c r="A104" s="327"/>
      <c r="B104" s="157" t="s">
        <v>3860</v>
      </c>
      <c r="C104" s="145"/>
      <c r="D104" s="145"/>
      <c r="E104" s="145"/>
      <c r="F104" s="145"/>
      <c r="G104" s="145"/>
      <c r="H104" s="145"/>
    </row>
    <row r="105" spans="1:12" ht="18" customHeight="1" x14ac:dyDescent="0.2">
      <c r="B105" s="3"/>
      <c r="C105" s="9"/>
      <c r="D105" s="9"/>
      <c r="E105" s="9"/>
    </row>
    <row r="106" spans="1:12" s="159" customFormat="1" ht="18" customHeight="1" x14ac:dyDescent="0.2">
      <c r="A106" s="389"/>
      <c r="B106" s="192" t="s">
        <v>535</v>
      </c>
      <c r="C106" s="193"/>
      <c r="D106" s="193"/>
      <c r="E106" s="194"/>
      <c r="F106" s="195" t="s">
        <v>1315</v>
      </c>
      <c r="G106" s="195"/>
      <c r="H106" s="193"/>
      <c r="I106" s="193"/>
      <c r="J106" s="195" t="s">
        <v>537</v>
      </c>
      <c r="K106" s="195"/>
      <c r="L106" s="195"/>
    </row>
    <row r="107" spans="1:12" s="159" customFormat="1" ht="18" customHeight="1" x14ac:dyDescent="0.2">
      <c r="A107" s="389"/>
      <c r="B107" s="197" t="s">
        <v>538</v>
      </c>
      <c r="C107" s="193"/>
      <c r="D107" s="198" t="s">
        <v>539</v>
      </c>
      <c r="E107" s="199"/>
      <c r="F107" s="197" t="s">
        <v>540</v>
      </c>
      <c r="G107" s="193"/>
      <c r="H107" s="198" t="s">
        <v>541</v>
      </c>
      <c r="I107" s="193"/>
      <c r="J107" s="197" t="s">
        <v>542</v>
      </c>
      <c r="K107" s="193"/>
      <c r="L107" s="198" t="s">
        <v>543</v>
      </c>
    </row>
    <row r="108" spans="1:12" s="159" customFormat="1" ht="18" customHeight="1" x14ac:dyDescent="0.2">
      <c r="A108" s="390"/>
      <c r="B108" s="425" t="s">
        <v>544</v>
      </c>
      <c r="C108" s="202"/>
      <c r="D108" s="585" t="s">
        <v>545</v>
      </c>
      <c r="E108" s="197"/>
      <c r="F108" s="725" t="s">
        <v>546</v>
      </c>
      <c r="G108" s="725" t="s">
        <v>547</v>
      </c>
      <c r="H108" s="252" t="s">
        <v>548</v>
      </c>
      <c r="I108" s="193"/>
      <c r="J108" s="201" t="s">
        <v>549</v>
      </c>
      <c r="K108" s="202" t="s">
        <v>1316</v>
      </c>
      <c r="L108" s="203" t="s">
        <v>550</v>
      </c>
    </row>
    <row r="109" spans="1:12" s="159" customFormat="1" ht="18" customHeight="1" x14ac:dyDescent="0.2">
      <c r="A109" s="389"/>
      <c r="B109" s="425" t="s">
        <v>551</v>
      </c>
      <c r="C109" s="202"/>
      <c r="D109" s="585" t="s">
        <v>552</v>
      </c>
      <c r="E109" s="197"/>
      <c r="F109" s="725" t="s">
        <v>553</v>
      </c>
      <c r="G109" s="725" t="s">
        <v>554</v>
      </c>
      <c r="H109" s="252" t="s">
        <v>555</v>
      </c>
      <c r="I109" s="193"/>
      <c r="J109" s="201" t="s">
        <v>556</v>
      </c>
      <c r="K109" s="202" t="s">
        <v>1317</v>
      </c>
      <c r="L109" s="203" t="s">
        <v>557</v>
      </c>
    </row>
    <row r="110" spans="1:12" s="159" customFormat="1" ht="18" customHeight="1" x14ac:dyDescent="0.2">
      <c r="A110" s="389"/>
      <c r="B110" s="201" t="s">
        <v>2623</v>
      </c>
      <c r="C110" s="202"/>
      <c r="D110" s="203" t="s">
        <v>559</v>
      </c>
      <c r="E110" s="197"/>
      <c r="F110" s="725" t="s">
        <v>560</v>
      </c>
      <c r="G110" s="725" t="s">
        <v>561</v>
      </c>
      <c r="H110" s="252" t="s">
        <v>562</v>
      </c>
      <c r="I110" s="193"/>
      <c r="J110" s="201" t="s">
        <v>1320</v>
      </c>
      <c r="K110" s="202" t="s">
        <v>1321</v>
      </c>
      <c r="L110" s="203" t="s">
        <v>1322</v>
      </c>
    </row>
    <row r="111" spans="1:12" s="159" customFormat="1" ht="18" customHeight="1" x14ac:dyDescent="0.2">
      <c r="A111" s="389"/>
      <c r="B111" s="201" t="s">
        <v>565</v>
      </c>
      <c r="C111" s="202"/>
      <c r="D111" s="203" t="s">
        <v>566</v>
      </c>
      <c r="E111" s="197"/>
      <c r="F111" s="725" t="s">
        <v>567</v>
      </c>
      <c r="G111" s="725" t="s">
        <v>568</v>
      </c>
      <c r="H111" s="252" t="s">
        <v>569</v>
      </c>
      <c r="I111" s="193"/>
      <c r="J111" s="201" t="s">
        <v>570</v>
      </c>
      <c r="K111" s="202" t="s">
        <v>1323</v>
      </c>
      <c r="L111" s="203" t="s">
        <v>571</v>
      </c>
    </row>
    <row r="112" spans="1:12" s="159" customFormat="1" ht="18" customHeight="1" x14ac:dyDescent="0.2">
      <c r="A112" s="389"/>
      <c r="B112" s="425" t="s">
        <v>572</v>
      </c>
      <c r="C112" s="202"/>
      <c r="D112" s="585" t="s">
        <v>573</v>
      </c>
      <c r="E112" s="197"/>
      <c r="F112" s="725" t="s">
        <v>2624</v>
      </c>
      <c r="G112" s="725" t="s">
        <v>575</v>
      </c>
      <c r="H112" s="252" t="s">
        <v>2625</v>
      </c>
      <c r="I112" s="193"/>
      <c r="J112" s="201" t="s">
        <v>577</v>
      </c>
      <c r="K112" s="202" t="s">
        <v>1324</v>
      </c>
      <c r="L112" s="203" t="s">
        <v>578</v>
      </c>
    </row>
    <row r="113" spans="1:12" s="159" customFormat="1" ht="18" customHeight="1" x14ac:dyDescent="0.2">
      <c r="A113" s="389"/>
      <c r="B113" s="425" t="s">
        <v>1325</v>
      </c>
      <c r="C113" s="202"/>
      <c r="D113" s="585" t="s">
        <v>1326</v>
      </c>
      <c r="E113" s="197"/>
      <c r="F113" s="725" t="s">
        <v>2626</v>
      </c>
      <c r="G113" s="725" t="s">
        <v>582</v>
      </c>
      <c r="H113" s="252" t="s">
        <v>2627</v>
      </c>
      <c r="I113" s="193"/>
      <c r="J113" s="201" t="s">
        <v>1327</v>
      </c>
      <c r="K113" s="202" t="s">
        <v>1328</v>
      </c>
      <c r="L113" s="203" t="s">
        <v>1329</v>
      </c>
    </row>
    <row r="114" spans="1:12" s="159" customFormat="1" ht="18" customHeight="1" x14ac:dyDescent="0.2">
      <c r="A114" s="389"/>
      <c r="B114" s="425" t="s">
        <v>1330</v>
      </c>
      <c r="C114" s="202"/>
      <c r="D114" s="585" t="s">
        <v>1331</v>
      </c>
      <c r="E114" s="197"/>
      <c r="F114" s="518"/>
      <c r="G114"/>
      <c r="H114"/>
      <c r="I114" s="193"/>
      <c r="J114" s="201"/>
      <c r="K114" s="202"/>
      <c r="L114" s="203"/>
    </row>
    <row r="115" spans="1:12" s="159" customFormat="1" ht="18" customHeight="1" x14ac:dyDescent="0.2">
      <c r="A115" s="389"/>
      <c r="B115" s="425" t="s">
        <v>586</v>
      </c>
      <c r="C115" s="202"/>
      <c r="D115" s="585" t="s">
        <v>587</v>
      </c>
      <c r="E115" s="197"/>
      <c r="F115" s="201"/>
      <c r="G115" s="197"/>
      <c r="H115" s="203"/>
      <c r="I115" s="193"/>
      <c r="J115" s="197"/>
      <c r="K115" s="193"/>
      <c r="L115" s="198"/>
    </row>
    <row r="116" spans="1:12" s="149" customFormat="1" ht="18" customHeight="1" x14ac:dyDescent="0.2">
      <c r="A116" s="391"/>
      <c r="B116" s="196"/>
      <c r="C116" s="196"/>
      <c r="D116" s="204"/>
      <c r="E116" s="204"/>
      <c r="F116" s="201"/>
      <c r="G116" s="197"/>
      <c r="H116" s="203"/>
      <c r="I116" s="193"/>
      <c r="J116" s="18"/>
      <c r="K116" s="18"/>
      <c r="L116" s="18"/>
    </row>
    <row r="117" spans="1:12" s="149" customFormat="1" ht="18" customHeight="1" x14ac:dyDescent="0.2">
      <c r="A117" s="391"/>
      <c r="B117" s="193" t="s">
        <v>1332</v>
      </c>
      <c r="C117" s="193" t="s">
        <v>1333</v>
      </c>
      <c r="D117" s="205"/>
      <c r="E117" s="193"/>
      <c r="F117" s="193" t="s">
        <v>1334</v>
      </c>
      <c r="G117" s="206" t="s">
        <v>1335</v>
      </c>
      <c r="H117" s="196"/>
      <c r="I117" s="193"/>
      <c r="J117" s="193" t="s">
        <v>1334</v>
      </c>
      <c r="K117" s="193" t="s">
        <v>1336</v>
      </c>
      <c r="L117" s="196"/>
    </row>
  </sheetData>
  <customSheetViews>
    <customSheetView guid="{613E785B-CD51-494D-B041-E8D30BF6F1EC}" scale="85" showPageBreaks="1" fitToPage="1" printArea="1" view="pageBreakPreview">
      <selection activeCell="I14" sqref="I14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G29" sqref="G29"/>
      <pageMargins left="0" right="0" top="0" bottom="0" header="0" footer="0"/>
      <pageSetup paperSize="9" scale="56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view="pageBreakPreview">
      <selection activeCell="H32" sqref="H32"/>
      <pageMargins left="0" right="0" top="0" bottom="0" header="0" footer="0"/>
      <pageSetup paperSize="9" scale="60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view="pageBreakPreview">
      <selection activeCell="C16" sqref="C16:C17"/>
      <pageMargins left="0" right="0" top="0" bottom="0" header="0" footer="0"/>
      <pageSetup paperSize="9" scale="5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printArea="1" view="pageBreakPreview">
      <selection activeCell="C17" sqref="C17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6" showPageBreaks="1" fitToPage="1" printArea="1" view="pageBreakPreview">
      <selection activeCell="B26" sqref="B26"/>
      <pageMargins left="0" right="0" top="0" bottom="0" header="0" footer="0"/>
      <pageSetup paperSize="9" scale="56" orientation="landscape" r:id="rId6"/>
    </customSheetView>
    <customSheetView guid="{3FEF6608-25EF-43D8-8468-19FFFC3BCE74}" scale="76" showPageBreaks="1" fitToPage="1" printArea="1" view="pageBreakPreview" topLeftCell="A7">
      <selection activeCell="F28" sqref="F2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76" showPageBreaks="1" fitToPage="1" printArea="1" view="pageBreakPreview">
      <selection activeCell="H21" sqref="H21"/>
      <pageMargins left="0" right="0" top="0" bottom="0" header="0" footer="0"/>
      <pageSetup paperSize="9" scale="5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11" sqref="D11"/>
      <pageMargins left="0" right="0" top="0" bottom="0" header="0" footer="0"/>
      <pageSetup paperSize="9" scale="63" orientation="landscape" r:id="rId9"/>
    </customSheetView>
    <customSheetView guid="{9E7EEAA3-A5FB-49FD-8C3A-1AF14EAE95FB}" scale="76" showPageBreaks="1" fitToPage="1" printArea="1" view="pageBreakPreview">
      <selection activeCell="A33" sqref="A33:XFD44"/>
      <pageMargins left="0" right="0" top="0" bottom="0" header="0" footer="0"/>
      <pageSetup paperSize="9" scale="54" orientation="landscape" r:id="rId10"/>
    </customSheetView>
    <customSheetView guid="{081BDD81-EE06-4095-AD37-7E4189D26072}" scale="76" showPageBreaks="1" fitToPage="1" printArea="1" view="pageBreakPreview" topLeftCell="A4">
      <selection activeCell="B22" sqref="B22:C22"/>
      <pageMargins left="0" right="0" top="0" bottom="0" header="0" footer="0"/>
      <pageSetup paperSize="9" scale="57" orientation="landscape" r:id="rId11"/>
    </customSheetView>
    <customSheetView guid="{BA712AC7-4015-4F77-9461-7852ED983D52}" scale="76" showPageBreaks="1" fitToPage="1" printArea="1" view="pageBreakPreview">
      <selection activeCell="D2" sqref="D2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printArea="1" view="pageBreakPreview">
      <selection activeCell="C19" sqref="C19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mergeCells count="3">
    <mergeCell ref="D6:D7"/>
    <mergeCell ref="B91:F91"/>
    <mergeCell ref="B4:F4"/>
  </mergeCells>
  <phoneticPr fontId="81" type="noConversion"/>
  <hyperlinks>
    <hyperlink ref="H107" r:id="rId14" display="custsvc@msca.com.sg" xr:uid="{00000000-0004-0000-0100-000003000000}"/>
    <hyperlink ref="L113" r:id="rId15" display="ytluo@msca.com.sg" xr:uid="{00000000-0004-0000-0100-000005000000}"/>
    <hyperlink ref="L107" r:id="rId16" display="sinexp@msca.com.sg" xr:uid="{00000000-0004-0000-0100-000006000000}"/>
    <hyperlink ref="L112" r:id="rId17" display="kslim@msca.com.sg" xr:uid="{00000000-0004-0000-0100-000007000000}"/>
    <hyperlink ref="L111" r:id="rId18" display="mailto:skoh@msca.com.sg" xr:uid="{00000000-0004-0000-0100-000009000000}"/>
    <hyperlink ref="D107" r:id="rId19" display="mktg-dept@msca.com.sg" xr:uid="{00000000-0004-0000-0100-00000C000000}"/>
    <hyperlink ref="I3" location="HOME!Print_Area" display="HOME" xr:uid="{62626BDF-639E-48FD-A037-6EC17E2169D2}"/>
    <hyperlink ref="D111" r:id="rId20" display="custsvc@msca.com.sg" xr:uid="{2A8E613A-1E19-47E5-87A4-88860E5600EB}"/>
    <hyperlink ref="D113" r:id="rId21" xr:uid="{CCB3EA0C-7BFF-4E2F-B13F-1D380502188D}"/>
    <hyperlink ref="D114" r:id="rId22" xr:uid="{C7F8362C-8381-4D0B-801A-F953690DC19F}"/>
    <hyperlink ref="D112" r:id="rId23" xr:uid="{F0D633EA-44FC-410D-9CB0-BE5D822F6BB1}"/>
    <hyperlink ref="D109" r:id="rId24" xr:uid="{F1C5AF8A-F9EE-49BC-9930-6132DA5C274F}"/>
    <hyperlink ref="D108" r:id="rId25" xr:uid="{46A3D034-6E43-4837-8713-51E65E627CD3}"/>
    <hyperlink ref="D115" r:id="rId26" xr:uid="{4B504A76-253A-4506-A006-CAE5269032FD}"/>
  </hyperlinks>
  <pageMargins left="0.35433070866141736" right="0.70866141732283472" top="0.74803149606299213" bottom="0.74803149606299213" header="0.31496062992125984" footer="0.31496062992125984"/>
  <pageSetup paperSize="9" scale="61" orientation="landscape" r:id="rId27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 x14ac:dyDescent="0.2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 x14ac:dyDescent="0.2">
      <c r="K1" s="149"/>
      <c r="L1" s="149"/>
      <c r="M1" s="149"/>
      <c r="N1" s="149"/>
    </row>
    <row r="2" spans="1:14" ht="16.899999999999999" customHeight="1" x14ac:dyDescent="0.2">
      <c r="B2" s="8" t="s">
        <v>1179</v>
      </c>
      <c r="K2" s="149"/>
      <c r="L2" s="149"/>
      <c r="M2" s="149"/>
      <c r="N2" s="149"/>
    </row>
    <row r="3" spans="1:14" ht="17.25" customHeight="1" x14ac:dyDescent="0.2">
      <c r="B3" s="165"/>
      <c r="K3" s="149"/>
      <c r="L3" s="149"/>
      <c r="M3" s="149"/>
      <c r="N3" s="149"/>
    </row>
    <row r="4" spans="1:14" s="146" customFormat="1" ht="17.25" customHeight="1" x14ac:dyDescent="0.2">
      <c r="A4" s="316"/>
      <c r="B4" s="1244" t="s">
        <v>3861</v>
      </c>
      <c r="C4" s="1244"/>
      <c r="D4" s="1244"/>
      <c r="E4" s="1244"/>
      <c r="F4" s="1244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 x14ac:dyDescent="0.2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 x14ac:dyDescent="0.2">
      <c r="A6" s="210"/>
      <c r="B6" s="395" t="s">
        <v>1818</v>
      </c>
      <c r="C6" s="353"/>
      <c r="D6" s="413" t="s">
        <v>1407</v>
      </c>
      <c r="E6" s="332" t="s">
        <v>295</v>
      </c>
      <c r="F6" s="163" t="s">
        <v>3862</v>
      </c>
      <c r="I6" s="145"/>
      <c r="J6" s="145"/>
      <c r="K6" s="145"/>
      <c r="L6" s="145"/>
      <c r="M6" s="145"/>
      <c r="N6" s="159"/>
    </row>
    <row r="7" spans="1:14" s="146" customFormat="1" ht="17.25" customHeight="1" x14ac:dyDescent="0.2">
      <c r="A7" s="210"/>
      <c r="B7" s="167"/>
      <c r="C7" s="151" t="s">
        <v>2529</v>
      </c>
      <c r="D7" s="352"/>
      <c r="E7" s="332" t="s">
        <v>240</v>
      </c>
      <c r="F7" s="332" t="s">
        <v>312</v>
      </c>
      <c r="I7" s="145"/>
      <c r="J7" s="145"/>
      <c r="K7" s="145"/>
      <c r="L7" s="145"/>
      <c r="M7" s="145"/>
      <c r="N7" s="159"/>
    </row>
    <row r="8" spans="1:14" s="146" customFormat="1" ht="17.25" hidden="1" customHeight="1" x14ac:dyDescent="0.2">
      <c r="A8" s="210" t="s">
        <v>3863</v>
      </c>
      <c r="B8" s="153" t="s">
        <v>2535</v>
      </c>
      <c r="C8" s="320" t="s">
        <v>3864</v>
      </c>
      <c r="D8" s="320">
        <v>44296</v>
      </c>
      <c r="E8" s="154"/>
      <c r="F8" s="320">
        <f t="shared" ref="F8" si="0">D8+4</f>
        <v>44300</v>
      </c>
      <c r="G8" s="406" t="s">
        <v>3865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 x14ac:dyDescent="0.2">
      <c r="A9" s="210" t="s">
        <v>3866</v>
      </c>
      <c r="B9" s="153" t="s">
        <v>2535</v>
      </c>
      <c r="C9" s="320" t="s">
        <v>3867</v>
      </c>
      <c r="D9" s="320">
        <v>44296</v>
      </c>
      <c r="E9" s="320">
        <f t="shared" ref="E9" si="1">D9+2</f>
        <v>44298</v>
      </c>
      <c r="F9" s="154"/>
      <c r="G9" s="406"/>
      <c r="H9" s="147"/>
      <c r="I9" s="145"/>
      <c r="J9" s="145"/>
      <c r="K9" s="145"/>
      <c r="L9" s="145"/>
      <c r="M9" s="145"/>
      <c r="N9" s="159"/>
    </row>
    <row r="10" spans="1:14" s="146" customFormat="1" ht="17.25" customHeight="1" x14ac:dyDescent="0.2">
      <c r="A10" s="210" t="s">
        <v>3863</v>
      </c>
      <c r="B10" s="153" t="s">
        <v>2535</v>
      </c>
      <c r="C10" s="320" t="s">
        <v>3868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 x14ac:dyDescent="0.2">
      <c r="A11" s="210" t="s">
        <v>3866</v>
      </c>
      <c r="B11" s="153" t="s">
        <v>2535</v>
      </c>
      <c r="C11" s="320" t="s">
        <v>3869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3870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 x14ac:dyDescent="0.2">
      <c r="A12" s="210"/>
      <c r="B12" s="394" t="s">
        <v>1230</v>
      </c>
      <c r="C12" s="357" t="s">
        <v>3871</v>
      </c>
      <c r="D12" s="357">
        <v>44318</v>
      </c>
      <c r="E12" s="357">
        <f t="shared" si="3"/>
        <v>44320</v>
      </c>
      <c r="F12" s="357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 x14ac:dyDescent="0.2">
      <c r="A13" s="210" t="s">
        <v>3866</v>
      </c>
      <c r="B13" s="360" t="s">
        <v>2102</v>
      </c>
      <c r="C13" s="357" t="s">
        <v>3872</v>
      </c>
      <c r="D13" s="357">
        <f t="shared" ref="D13:D16" si="5">D12+7</f>
        <v>44325</v>
      </c>
      <c r="E13" s="357">
        <f t="shared" si="3"/>
        <v>44327</v>
      </c>
      <c r="F13" s="357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 x14ac:dyDescent="0.2">
      <c r="A14" s="210"/>
      <c r="B14" s="360" t="s">
        <v>1230</v>
      </c>
      <c r="C14" s="357" t="s">
        <v>3873</v>
      </c>
      <c r="D14" s="357">
        <f t="shared" si="5"/>
        <v>44332</v>
      </c>
      <c r="E14" s="357">
        <f t="shared" si="3"/>
        <v>44334</v>
      </c>
      <c r="F14" s="357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 x14ac:dyDescent="0.2">
      <c r="A15" s="210" t="s">
        <v>3866</v>
      </c>
      <c r="B15" s="360" t="s">
        <v>2102</v>
      </c>
      <c r="C15" s="357" t="s">
        <v>3874</v>
      </c>
      <c r="D15" s="357">
        <f t="shared" si="5"/>
        <v>44339</v>
      </c>
      <c r="E15" s="357">
        <f t="shared" ref="E15" si="6">D15+2</f>
        <v>44341</v>
      </c>
      <c r="F15" s="357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 x14ac:dyDescent="0.2">
      <c r="A16" s="210"/>
      <c r="B16" s="360" t="s">
        <v>1230</v>
      </c>
      <c r="C16" s="357" t="s">
        <v>3875</v>
      </c>
      <c r="D16" s="357">
        <f t="shared" si="5"/>
        <v>44346</v>
      </c>
      <c r="E16" s="357">
        <f t="shared" ref="E16" si="8">D16+2</f>
        <v>44348</v>
      </c>
      <c r="F16" s="357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 x14ac:dyDescent="0.2">
      <c r="A17" s="316"/>
      <c r="B17" s="157" t="s">
        <v>829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 x14ac:dyDescent="0.2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 x14ac:dyDescent="0.2">
      <c r="A19" s="316"/>
      <c r="B19" s="169"/>
      <c r="C19" s="165" t="s">
        <v>3876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 x14ac:dyDescent="0.2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 x14ac:dyDescent="0.2">
      <c r="A21" s="316"/>
      <c r="B21" s="167"/>
      <c r="C21" s="151" t="s">
        <v>2529</v>
      </c>
      <c r="D21" s="1241" t="s">
        <v>1407</v>
      </c>
      <c r="E21" s="163" t="s">
        <v>2030</v>
      </c>
      <c r="F21" s="332" t="s">
        <v>295</v>
      </c>
      <c r="G21" s="163" t="s">
        <v>3877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 x14ac:dyDescent="0.2">
      <c r="A22" s="316"/>
      <c r="B22" s="152" t="s">
        <v>380</v>
      </c>
      <c r="C22" s="152" t="s">
        <v>381</v>
      </c>
      <c r="D22" s="1241"/>
      <c r="E22" s="332" t="s">
        <v>240</v>
      </c>
      <c r="F22" s="332" t="s">
        <v>165</v>
      </c>
      <c r="G22" s="332" t="s">
        <v>260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 x14ac:dyDescent="0.2">
      <c r="A23" s="210"/>
      <c r="B23" s="153" t="s">
        <v>1230</v>
      </c>
      <c r="C23" s="320" t="s">
        <v>3878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 x14ac:dyDescent="0.2">
      <c r="A24" s="210"/>
      <c r="B24" s="360" t="s">
        <v>2387</v>
      </c>
      <c r="C24" s="357" t="s">
        <v>3879</v>
      </c>
      <c r="D24" s="357">
        <f t="shared" ref="D24:D25" si="13">D23+7</f>
        <v>44017</v>
      </c>
      <c r="E24" s="357">
        <f t="shared" si="10"/>
        <v>44019</v>
      </c>
      <c r="F24" s="357">
        <f t="shared" si="11"/>
        <v>44020</v>
      </c>
      <c r="G24" s="357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 x14ac:dyDescent="0.2">
      <c r="A25" s="210"/>
      <c r="B25" s="360" t="s">
        <v>1230</v>
      </c>
      <c r="C25" s="357" t="s">
        <v>3880</v>
      </c>
      <c r="D25" s="357">
        <f t="shared" si="13"/>
        <v>44024</v>
      </c>
      <c r="E25" s="357">
        <f t="shared" si="10"/>
        <v>44026</v>
      </c>
      <c r="F25" s="357">
        <f t="shared" si="11"/>
        <v>44027</v>
      </c>
      <c r="G25" s="357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 x14ac:dyDescent="0.2">
      <c r="A26" s="210"/>
      <c r="B26" s="360" t="s">
        <v>2387</v>
      </c>
      <c r="C26" s="357" t="s">
        <v>3881</v>
      </c>
      <c r="D26" s="154">
        <v>44031</v>
      </c>
      <c r="E26" s="154"/>
      <c r="F26" s="154"/>
      <c r="G26" s="154"/>
      <c r="H26" s="145" t="s">
        <v>3882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 x14ac:dyDescent="0.2">
      <c r="A27" s="316"/>
      <c r="B27" s="157" t="s">
        <v>829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 x14ac:dyDescent="0.2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 x14ac:dyDescent="0.2">
      <c r="A29" s="316"/>
      <c r="B29" s="192" t="s">
        <v>535</v>
      </c>
      <c r="C29" s="193"/>
      <c r="D29" s="193"/>
      <c r="E29" s="194"/>
      <c r="F29" s="195" t="s">
        <v>1315</v>
      </c>
      <c r="G29" s="195"/>
      <c r="H29" s="193"/>
      <c r="I29" s="193"/>
      <c r="J29" s="195" t="s">
        <v>537</v>
      </c>
      <c r="K29" s="195"/>
      <c r="L29" s="195"/>
      <c r="M29" s="193"/>
      <c r="N29" s="196"/>
    </row>
    <row r="30" spans="1:14" s="159" customFormat="1" ht="17.25" customHeight="1" x14ac:dyDescent="0.2">
      <c r="A30" s="316"/>
      <c r="B30" s="197" t="s">
        <v>538</v>
      </c>
      <c r="C30" s="193"/>
      <c r="D30" s="198" t="s">
        <v>539</v>
      </c>
      <c r="E30" s="199"/>
      <c r="F30" s="197" t="s">
        <v>540</v>
      </c>
      <c r="G30" s="193"/>
      <c r="H30" s="198" t="s">
        <v>541</v>
      </c>
      <c r="I30" s="193"/>
      <c r="J30" s="197" t="s">
        <v>542</v>
      </c>
      <c r="K30" s="193"/>
      <c r="L30" s="198" t="s">
        <v>543</v>
      </c>
      <c r="M30" s="193"/>
      <c r="N30" s="196"/>
    </row>
    <row r="31" spans="1:14" s="159" customFormat="1" ht="17.25" customHeight="1" x14ac:dyDescent="0.2">
      <c r="A31" s="317"/>
      <c r="B31" s="201" t="s">
        <v>3883</v>
      </c>
      <c r="C31" s="202" t="s">
        <v>3884</v>
      </c>
      <c r="D31" s="203" t="s">
        <v>3885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549</v>
      </c>
      <c r="K31" s="202" t="s">
        <v>1316</v>
      </c>
      <c r="L31" s="203" t="s">
        <v>550</v>
      </c>
      <c r="M31" s="193"/>
      <c r="N31" s="196"/>
    </row>
    <row r="32" spans="1:14" s="159" customFormat="1" ht="17.25" customHeight="1" x14ac:dyDescent="0.2">
      <c r="A32" s="316"/>
      <c r="B32" s="201" t="s">
        <v>3886</v>
      </c>
      <c r="C32" s="202" t="s">
        <v>3887</v>
      </c>
      <c r="D32" s="203" t="s">
        <v>3888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556</v>
      </c>
      <c r="K32" s="202" t="s">
        <v>1317</v>
      </c>
      <c r="L32" s="203" t="s">
        <v>557</v>
      </c>
      <c r="M32" s="193"/>
      <c r="N32" s="196"/>
    </row>
    <row r="33" spans="1:14" s="159" customFormat="1" ht="17.25" customHeight="1" x14ac:dyDescent="0.2">
      <c r="A33" s="316"/>
      <c r="B33" s="201" t="s">
        <v>1318</v>
      </c>
      <c r="C33" s="202" t="s">
        <v>3889</v>
      </c>
      <c r="D33" s="203" t="s">
        <v>1319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1320</v>
      </c>
      <c r="K33" s="202" t="s">
        <v>1321</v>
      </c>
      <c r="L33" s="203" t="s">
        <v>1322</v>
      </c>
      <c r="M33" s="193"/>
      <c r="N33" s="196"/>
    </row>
    <row r="34" spans="1:14" s="159" customFormat="1" ht="17.25" customHeight="1" x14ac:dyDescent="0.2">
      <c r="A34" s="316"/>
      <c r="B34" s="201" t="s">
        <v>3890</v>
      </c>
      <c r="C34" s="202" t="s">
        <v>3891</v>
      </c>
      <c r="D34" s="203" t="s">
        <v>3892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570</v>
      </c>
      <c r="K34" s="202" t="s">
        <v>1323</v>
      </c>
      <c r="L34" s="203" t="s">
        <v>571</v>
      </c>
      <c r="M34" s="193"/>
      <c r="N34" s="196"/>
    </row>
    <row r="35" spans="1:14" s="159" customFormat="1" ht="17.25" customHeight="1" x14ac:dyDescent="0.2">
      <c r="A35" s="316"/>
      <c r="B35" s="201" t="s">
        <v>565</v>
      </c>
      <c r="C35" s="202" t="s">
        <v>3893</v>
      </c>
      <c r="D35" s="203" t="s">
        <v>566</v>
      </c>
      <c r="E35" s="197"/>
      <c r="F35" s="201"/>
      <c r="G35" s="202"/>
      <c r="H35" s="203"/>
      <c r="I35" s="193"/>
      <c r="J35" s="201" t="s">
        <v>577</v>
      </c>
      <c r="K35" s="202" t="s">
        <v>1324</v>
      </c>
      <c r="L35" s="203" t="s">
        <v>578</v>
      </c>
      <c r="M35" s="193"/>
      <c r="N35" s="196"/>
    </row>
    <row r="36" spans="1:14" s="159" customFormat="1" ht="17.25" customHeight="1" x14ac:dyDescent="0.2">
      <c r="A36" s="316"/>
      <c r="B36" s="201" t="s">
        <v>3894</v>
      </c>
      <c r="C36" s="202" t="s">
        <v>3895</v>
      </c>
      <c r="D36" s="203" t="s">
        <v>3896</v>
      </c>
      <c r="E36" s="197"/>
      <c r="F36" s="201"/>
      <c r="G36" s="202"/>
      <c r="H36" s="203"/>
      <c r="I36" s="193"/>
      <c r="J36" s="201" t="s">
        <v>1327</v>
      </c>
      <c r="K36" s="202" t="s">
        <v>1328</v>
      </c>
      <c r="L36" s="203" t="s">
        <v>1329</v>
      </c>
      <c r="M36" s="193"/>
      <c r="N36" s="196"/>
    </row>
    <row r="37" spans="1:14" s="159" customFormat="1" ht="17.25" customHeight="1" x14ac:dyDescent="0.2">
      <c r="A37" s="316"/>
      <c r="B37" s="201" t="s">
        <v>3897</v>
      </c>
      <c r="C37" s="202" t="s">
        <v>3898</v>
      </c>
      <c r="D37" s="203" t="s">
        <v>3899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 x14ac:dyDescent="0.2">
      <c r="A38" s="316"/>
      <c r="B38" s="201" t="s">
        <v>3900</v>
      </c>
      <c r="C38" s="202" t="s">
        <v>3901</v>
      </c>
      <c r="D38" s="203" t="s">
        <v>3902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 x14ac:dyDescent="0.2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 x14ac:dyDescent="0.2">
      <c r="B40" s="193" t="s">
        <v>1332</v>
      </c>
      <c r="C40" s="193" t="s">
        <v>1333</v>
      </c>
      <c r="D40" s="205"/>
      <c r="E40" s="193"/>
      <c r="F40" s="193" t="s">
        <v>1334</v>
      </c>
      <c r="G40" s="206" t="s">
        <v>1335</v>
      </c>
      <c r="H40" s="196"/>
      <c r="I40" s="193"/>
      <c r="J40" s="193" t="s">
        <v>1334</v>
      </c>
      <c r="K40" s="193" t="s">
        <v>1336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 x14ac:dyDescent="0.2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 x14ac:dyDescent="0.2">
      <c r="A2" s="122"/>
      <c r="B2" s="123" t="s">
        <v>3903</v>
      </c>
      <c r="C2" s="122"/>
      <c r="D2" s="122"/>
      <c r="E2" s="122"/>
      <c r="F2" s="122"/>
      <c r="G2" s="11"/>
      <c r="H2" s="621" t="s">
        <v>377</v>
      </c>
      <c r="I2" s="11"/>
    </row>
    <row r="3" spans="1:12" ht="19.5" customHeight="1" x14ac:dyDescent="0.2">
      <c r="A3" s="392"/>
      <c r="B3" s="1203" t="s">
        <v>3904</v>
      </c>
      <c r="C3" s="1203"/>
      <c r="D3" s="1203"/>
      <c r="E3" s="1203"/>
      <c r="F3" s="1203"/>
      <c r="G3" s="1203"/>
      <c r="H3" s="2"/>
      <c r="I3" s="2"/>
      <c r="J3" s="3"/>
      <c r="K3" s="3"/>
    </row>
    <row r="4" spans="1:12" ht="19.5" customHeight="1" x14ac:dyDescent="0.2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 x14ac:dyDescent="0.2">
      <c r="B5" s="407" t="s">
        <v>1406</v>
      </c>
      <c r="C5" s="1" t="s">
        <v>1297</v>
      </c>
      <c r="D5" s="412" t="s">
        <v>1407</v>
      </c>
      <c r="E5" s="371" t="s">
        <v>292</v>
      </c>
      <c r="F5" s="331"/>
      <c r="G5" s="331"/>
      <c r="H5" s="331"/>
      <c r="I5" s="371" t="s">
        <v>288</v>
      </c>
      <c r="J5" s="331"/>
      <c r="K5" s="331"/>
      <c r="L5" s="331"/>
    </row>
    <row r="6" spans="1:12" ht="24" customHeight="1" x14ac:dyDescent="0.2">
      <c r="A6" s="253"/>
      <c r="B6" s="4" t="s">
        <v>380</v>
      </c>
      <c r="C6" s="4" t="s">
        <v>381</v>
      </c>
      <c r="D6" s="404"/>
      <c r="E6" s="404" t="s">
        <v>165</v>
      </c>
      <c r="F6" s="331"/>
      <c r="G6" s="331"/>
      <c r="H6" s="331"/>
      <c r="I6" s="404" t="s">
        <v>287</v>
      </c>
      <c r="J6" s="331"/>
      <c r="K6" s="331"/>
      <c r="L6" s="331"/>
    </row>
    <row r="7" spans="1:12" ht="15.75" customHeight="1" x14ac:dyDescent="0.2">
      <c r="A7" s="253" t="s">
        <v>3905</v>
      </c>
      <c r="B7" s="393" t="s">
        <v>3906</v>
      </c>
      <c r="C7" s="364" t="s">
        <v>3907</v>
      </c>
      <c r="D7" s="364">
        <v>44429</v>
      </c>
      <c r="E7" s="364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 x14ac:dyDescent="0.2">
      <c r="A8" s="253" t="s">
        <v>3905</v>
      </c>
      <c r="B8" s="393" t="s">
        <v>3906</v>
      </c>
      <c r="C8" s="364" t="s">
        <v>3908</v>
      </c>
      <c r="D8" s="364">
        <v>44436</v>
      </c>
      <c r="E8" s="364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 x14ac:dyDescent="0.2">
      <c r="A9" s="253" t="s">
        <v>3905</v>
      </c>
      <c r="B9" s="370" t="s">
        <v>3906</v>
      </c>
      <c r="C9" s="6" t="s">
        <v>3908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 x14ac:dyDescent="0.2">
      <c r="A10" s="253" t="s">
        <v>3905</v>
      </c>
      <c r="B10" s="370" t="s">
        <v>3906</v>
      </c>
      <c r="C10" s="6" t="s">
        <v>3908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 x14ac:dyDescent="0.2">
      <c r="A11" s="253" t="s">
        <v>3905</v>
      </c>
      <c r="B11" s="370" t="s">
        <v>3906</v>
      </c>
      <c r="C11" s="6" t="s">
        <v>3908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 x14ac:dyDescent="0.2">
      <c r="A12" s="253" t="s">
        <v>3905</v>
      </c>
      <c r="B12" s="370" t="s">
        <v>3906</v>
      </c>
      <c r="C12" s="6" t="s">
        <v>3908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 x14ac:dyDescent="0.2">
      <c r="A13" s="5"/>
      <c r="B13" s="10" t="s">
        <v>829</v>
      </c>
      <c r="C13" s="9"/>
      <c r="H13" s="2"/>
      <c r="I13" s="2"/>
    </row>
    <row r="14" spans="1:12" s="14" customFormat="1" ht="15.75" x14ac:dyDescent="0.2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 x14ac:dyDescent="0.2">
      <c r="A15" s="5"/>
      <c r="B15" s="192" t="s">
        <v>535</v>
      </c>
      <c r="C15" s="193"/>
      <c r="D15" s="193"/>
      <c r="E15" s="194"/>
      <c r="F15" s="195" t="s">
        <v>1315</v>
      </c>
      <c r="G15" s="195"/>
      <c r="H15" s="193"/>
      <c r="I15" s="193"/>
      <c r="J15" s="195" t="s">
        <v>537</v>
      </c>
      <c r="K15" s="195"/>
      <c r="L15" s="195"/>
    </row>
    <row r="16" spans="1:12" s="12" customFormat="1" ht="15.75" customHeight="1" x14ac:dyDescent="0.2">
      <c r="A16" s="5"/>
      <c r="B16" s="197" t="s">
        <v>538</v>
      </c>
      <c r="C16" s="193"/>
      <c r="D16" s="198" t="s">
        <v>539</v>
      </c>
      <c r="E16" s="199"/>
      <c r="F16" s="197" t="s">
        <v>540</v>
      </c>
      <c r="G16" s="193"/>
      <c r="H16" s="198" t="s">
        <v>541</v>
      </c>
      <c r="I16" s="193"/>
      <c r="J16" s="197" t="s">
        <v>542</v>
      </c>
      <c r="K16" s="193"/>
      <c r="L16" s="198" t="s">
        <v>543</v>
      </c>
    </row>
    <row r="17" spans="2:12" s="12" customFormat="1" ht="15.75" customHeight="1" x14ac:dyDescent="0.2">
      <c r="B17" s="425" t="s">
        <v>544</v>
      </c>
      <c r="C17" s="202"/>
      <c r="D17" s="585" t="s">
        <v>545</v>
      </c>
      <c r="E17" s="197"/>
      <c r="F17" s="725" t="s">
        <v>546</v>
      </c>
      <c r="G17" s="725" t="s">
        <v>547</v>
      </c>
      <c r="H17" s="252" t="s">
        <v>548</v>
      </c>
      <c r="I17" s="193"/>
      <c r="J17" s="201" t="s">
        <v>549</v>
      </c>
      <c r="K17" s="202" t="s">
        <v>1316</v>
      </c>
      <c r="L17" s="203" t="s">
        <v>550</v>
      </c>
    </row>
    <row r="18" spans="2:12" s="14" customFormat="1" ht="15.75" customHeight="1" x14ac:dyDescent="0.2">
      <c r="B18" s="425" t="s">
        <v>551</v>
      </c>
      <c r="C18" s="202"/>
      <c r="D18" s="585" t="s">
        <v>552</v>
      </c>
      <c r="E18" s="197"/>
      <c r="F18" s="725" t="s">
        <v>553</v>
      </c>
      <c r="G18" s="725" t="s">
        <v>554</v>
      </c>
      <c r="H18" s="252" t="s">
        <v>555</v>
      </c>
      <c r="I18" s="193"/>
      <c r="J18" s="201" t="s">
        <v>556</v>
      </c>
      <c r="K18" s="202" t="s">
        <v>1317</v>
      </c>
      <c r="L18" s="203" t="s">
        <v>557</v>
      </c>
    </row>
    <row r="19" spans="2:12" s="14" customFormat="1" ht="15.75" customHeight="1" x14ac:dyDescent="0.2">
      <c r="B19" s="201" t="s">
        <v>2623</v>
      </c>
      <c r="C19" s="202"/>
      <c r="D19" s="203" t="s">
        <v>559</v>
      </c>
      <c r="E19" s="197"/>
      <c r="F19" s="725" t="s">
        <v>560</v>
      </c>
      <c r="G19" s="725" t="s">
        <v>561</v>
      </c>
      <c r="H19" s="252" t="s">
        <v>562</v>
      </c>
      <c r="I19" s="193"/>
      <c r="J19" s="201" t="s">
        <v>1320</v>
      </c>
      <c r="K19" s="202" t="s">
        <v>1321</v>
      </c>
      <c r="L19" s="203" t="s">
        <v>1322</v>
      </c>
    </row>
    <row r="20" spans="2:12" s="14" customFormat="1" ht="15.75" customHeight="1" x14ac:dyDescent="0.2">
      <c r="B20" s="201" t="s">
        <v>565</v>
      </c>
      <c r="C20" s="202"/>
      <c r="D20" s="203" t="s">
        <v>566</v>
      </c>
      <c r="E20" s="197"/>
      <c r="F20" s="725" t="s">
        <v>567</v>
      </c>
      <c r="G20" s="725" t="s">
        <v>568</v>
      </c>
      <c r="H20" s="252" t="s">
        <v>569</v>
      </c>
      <c r="I20" s="193"/>
      <c r="J20" s="201" t="s">
        <v>570</v>
      </c>
      <c r="K20" s="202" t="s">
        <v>1323</v>
      </c>
      <c r="L20" s="203" t="s">
        <v>571</v>
      </c>
    </row>
    <row r="21" spans="2:12" s="14" customFormat="1" ht="15.75" customHeight="1" x14ac:dyDescent="0.2">
      <c r="B21" s="425" t="s">
        <v>572</v>
      </c>
      <c r="C21" s="202"/>
      <c r="D21" s="585" t="s">
        <v>573</v>
      </c>
      <c r="E21" s="197"/>
      <c r="F21" s="725" t="s">
        <v>2624</v>
      </c>
      <c r="G21" s="725" t="s">
        <v>575</v>
      </c>
      <c r="H21" s="252" t="s">
        <v>2625</v>
      </c>
      <c r="I21" s="193"/>
      <c r="J21" s="201" t="s">
        <v>577</v>
      </c>
      <c r="K21" s="202" t="s">
        <v>1324</v>
      </c>
      <c r="L21" s="203" t="s">
        <v>578</v>
      </c>
    </row>
    <row r="22" spans="2:12" s="14" customFormat="1" ht="15.75" customHeight="1" x14ac:dyDescent="0.2">
      <c r="B22" s="425" t="s">
        <v>1325</v>
      </c>
      <c r="C22" s="202"/>
      <c r="D22" s="585" t="s">
        <v>1326</v>
      </c>
      <c r="E22" s="197"/>
      <c r="F22" s="725" t="s">
        <v>2626</v>
      </c>
      <c r="G22" s="725" t="s">
        <v>582</v>
      </c>
      <c r="H22" s="252" t="s">
        <v>2627</v>
      </c>
      <c r="I22" s="193"/>
      <c r="J22" s="201" t="s">
        <v>1327</v>
      </c>
      <c r="K22" s="202" t="s">
        <v>1328</v>
      </c>
      <c r="L22" s="203" t="s">
        <v>1329</v>
      </c>
    </row>
    <row r="23" spans="2:12" s="14" customFormat="1" ht="15.75" customHeight="1" x14ac:dyDescent="0.2">
      <c r="B23" s="425" t="s">
        <v>1330</v>
      </c>
      <c r="C23" s="202"/>
      <c r="D23" s="585" t="s">
        <v>1331</v>
      </c>
      <c r="E23" s="197"/>
      <c r="F23" s="518"/>
      <c r="G23"/>
      <c r="H23"/>
      <c r="I23" s="193"/>
      <c r="J23" s="201"/>
      <c r="K23" s="202"/>
      <c r="L23" s="203"/>
    </row>
    <row r="24" spans="2:12" s="14" customFormat="1" ht="15.75" customHeight="1" x14ac:dyDescent="0.2">
      <c r="B24" s="425" t="s">
        <v>586</v>
      </c>
      <c r="C24" s="202"/>
      <c r="D24" s="585" t="s">
        <v>587</v>
      </c>
      <c r="E24" s="197"/>
      <c r="F24" s="201"/>
      <c r="G24" s="197"/>
      <c r="H24" s="203"/>
      <c r="I24" s="193"/>
      <c r="J24" s="197"/>
      <c r="K24" s="193"/>
      <c r="L24" s="198"/>
    </row>
    <row r="25" spans="2:12" x14ac:dyDescent="0.2">
      <c r="B25" s="196"/>
      <c r="C25" s="196"/>
      <c r="D25" s="204"/>
      <c r="E25" s="204"/>
      <c r="F25" s="201"/>
      <c r="G25" s="197"/>
      <c r="H25" s="203"/>
      <c r="I25" s="193"/>
    </row>
    <row r="26" spans="2:12" x14ac:dyDescent="0.2">
      <c r="B26" s="193" t="s">
        <v>1332</v>
      </c>
      <c r="C26" s="193" t="s">
        <v>1333</v>
      </c>
      <c r="D26" s="205"/>
      <c r="E26" s="193"/>
      <c r="F26" s="193" t="s">
        <v>1334</v>
      </c>
      <c r="G26" s="206" t="s">
        <v>1335</v>
      </c>
      <c r="H26" s="196"/>
      <c r="I26" s="193"/>
      <c r="J26" s="193" t="s">
        <v>1334</v>
      </c>
      <c r="K26" s="193" t="s">
        <v>1336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44" orientation="landscape" r:id="rId13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 x14ac:dyDescent="0.2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8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 x14ac:dyDescent="0.2">
      <c r="B2" s="8" t="s">
        <v>3431</v>
      </c>
      <c r="C2" s="122"/>
      <c r="D2" s="122"/>
      <c r="E2" s="122"/>
    </row>
    <row r="3" spans="2:5" ht="18.75" customHeight="1" x14ac:dyDescent="0.2">
      <c r="B3" s="123"/>
      <c r="C3" s="122"/>
      <c r="D3" s="122"/>
      <c r="E3" s="122"/>
    </row>
    <row r="4" spans="2:5" ht="18.75" customHeight="1" x14ac:dyDescent="0.2">
      <c r="B4" s="10"/>
      <c r="C4" s="9"/>
      <c r="D4" s="9"/>
      <c r="E4" s="9"/>
    </row>
    <row r="5" spans="2:5" ht="18.75" customHeight="1" x14ac:dyDescent="0.2">
      <c r="B5" s="10"/>
      <c r="C5" s="313" t="s">
        <v>3909</v>
      </c>
      <c r="D5" s="9"/>
      <c r="E5" s="9"/>
    </row>
    <row r="6" spans="2:5" ht="18.75" customHeight="1" x14ac:dyDescent="0.2">
      <c r="B6" s="10"/>
      <c r="C6" s="9"/>
      <c r="D6" s="9"/>
      <c r="E6" s="9"/>
    </row>
    <row r="7" spans="2:5" ht="31.5" customHeight="1" x14ac:dyDescent="0.2">
      <c r="B7" s="395" t="s">
        <v>668</v>
      </c>
      <c r="C7" s="1"/>
      <c r="D7" s="1245" t="s">
        <v>1407</v>
      </c>
      <c r="E7" s="119" t="s">
        <v>292</v>
      </c>
    </row>
    <row r="8" spans="2:5" ht="18.75" customHeight="1" x14ac:dyDescent="0.2">
      <c r="B8" s="1"/>
      <c r="C8" s="1" t="s">
        <v>3850</v>
      </c>
      <c r="D8" s="1246"/>
      <c r="E8" s="412" t="s">
        <v>143</v>
      </c>
    </row>
    <row r="9" spans="2:5" ht="18.75" customHeight="1" x14ac:dyDescent="0.2">
      <c r="B9" s="4" t="s">
        <v>380</v>
      </c>
      <c r="C9" s="4" t="s">
        <v>381</v>
      </c>
      <c r="D9" s="4" t="s">
        <v>1187</v>
      </c>
      <c r="E9" s="4" t="s">
        <v>1187</v>
      </c>
    </row>
    <row r="10" spans="2:5" ht="18.75" hidden="1" customHeight="1" x14ac:dyDescent="0.2">
      <c r="B10" s="369" t="s">
        <v>3910</v>
      </c>
      <c r="C10" s="363" t="s">
        <v>3911</v>
      </c>
      <c r="D10" s="364">
        <v>44034</v>
      </c>
      <c r="E10" s="364">
        <f t="shared" ref="E10:E31" si="0">D10+5</f>
        <v>44039</v>
      </c>
    </row>
    <row r="11" spans="2:5" ht="18.75" hidden="1" customHeight="1" x14ac:dyDescent="0.2">
      <c r="B11" s="369" t="s">
        <v>3912</v>
      </c>
      <c r="C11" s="363" t="s">
        <v>3913</v>
      </c>
      <c r="D11" s="364">
        <f>D10+7</f>
        <v>44041</v>
      </c>
      <c r="E11" s="364">
        <f t="shared" si="0"/>
        <v>44046</v>
      </c>
    </row>
    <row r="12" spans="2:5" ht="18.75" hidden="1" customHeight="1" x14ac:dyDescent="0.2">
      <c r="B12" s="136" t="s">
        <v>3914</v>
      </c>
      <c r="C12" s="137" t="s">
        <v>3915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 x14ac:dyDescent="0.2">
      <c r="B13" s="136" t="s">
        <v>3916</v>
      </c>
      <c r="C13" s="137" t="s">
        <v>3917</v>
      </c>
      <c r="D13" s="6">
        <f t="shared" si="1"/>
        <v>44055</v>
      </c>
      <c r="E13" s="6">
        <f t="shared" si="0"/>
        <v>44060</v>
      </c>
    </row>
    <row r="14" spans="2:5" ht="18.75" hidden="1" customHeight="1" x14ac:dyDescent="0.2">
      <c r="B14" s="136" t="s">
        <v>3918</v>
      </c>
      <c r="C14" s="137" t="s">
        <v>3919</v>
      </c>
      <c r="D14" s="6">
        <f t="shared" si="1"/>
        <v>44062</v>
      </c>
      <c r="E14" s="6">
        <f t="shared" si="0"/>
        <v>44067</v>
      </c>
    </row>
    <row r="15" spans="2:5" ht="18.75" hidden="1" customHeight="1" x14ac:dyDescent="0.2">
      <c r="B15" s="136" t="s">
        <v>3910</v>
      </c>
      <c r="C15" s="137" t="s">
        <v>3920</v>
      </c>
      <c r="D15" s="6">
        <f t="shared" si="1"/>
        <v>44069</v>
      </c>
      <c r="E15" s="6">
        <f t="shared" si="0"/>
        <v>44074</v>
      </c>
    </row>
    <row r="16" spans="2:5" ht="18.75" hidden="1" customHeight="1" x14ac:dyDescent="0.2">
      <c r="B16" s="369" t="s">
        <v>3912</v>
      </c>
      <c r="C16" s="363" t="s">
        <v>3921</v>
      </c>
      <c r="D16" s="364">
        <v>44076</v>
      </c>
      <c r="E16" s="364">
        <f t="shared" si="0"/>
        <v>44081</v>
      </c>
    </row>
    <row r="17" spans="2:5" ht="18.75" hidden="1" customHeight="1" x14ac:dyDescent="0.2">
      <c r="B17" s="369" t="s">
        <v>3914</v>
      </c>
      <c r="C17" s="363" t="s">
        <v>3922</v>
      </c>
      <c r="D17" s="364">
        <f t="shared" si="1"/>
        <v>44083</v>
      </c>
      <c r="E17" s="364">
        <f t="shared" si="0"/>
        <v>44088</v>
      </c>
    </row>
    <row r="18" spans="2:5" ht="18.75" hidden="1" customHeight="1" x14ac:dyDescent="0.2">
      <c r="B18" s="369" t="s">
        <v>3916</v>
      </c>
      <c r="C18" s="363" t="s">
        <v>3923</v>
      </c>
      <c r="D18" s="364">
        <v>44090</v>
      </c>
      <c r="E18" s="364">
        <f t="shared" si="0"/>
        <v>44095</v>
      </c>
    </row>
    <row r="19" spans="2:5" ht="18.75" hidden="1" customHeight="1" x14ac:dyDescent="0.2">
      <c r="B19" s="369" t="s">
        <v>3918</v>
      </c>
      <c r="C19" s="363" t="s">
        <v>3924</v>
      </c>
      <c r="D19" s="364">
        <v>44097</v>
      </c>
      <c r="E19" s="364">
        <f t="shared" si="0"/>
        <v>44102</v>
      </c>
    </row>
    <row r="20" spans="2:5" ht="18.75" hidden="1" customHeight="1" x14ac:dyDescent="0.2">
      <c r="B20" s="369" t="s">
        <v>3910</v>
      </c>
      <c r="C20" s="363" t="s">
        <v>3925</v>
      </c>
      <c r="D20" s="364">
        <f t="shared" si="1"/>
        <v>44104</v>
      </c>
      <c r="E20" s="364">
        <f t="shared" si="0"/>
        <v>44109</v>
      </c>
    </row>
    <row r="21" spans="2:5" ht="18.75" customHeight="1" x14ac:dyDescent="0.2">
      <c r="B21" s="136" t="s">
        <v>3912</v>
      </c>
      <c r="C21" s="137" t="s">
        <v>3926</v>
      </c>
      <c r="D21" s="6">
        <v>44111</v>
      </c>
      <c r="E21" s="6">
        <f t="shared" si="0"/>
        <v>44116</v>
      </c>
    </row>
    <row r="22" spans="2:5" ht="18.75" customHeight="1" x14ac:dyDescent="0.2">
      <c r="B22" s="136" t="s">
        <v>3914</v>
      </c>
      <c r="C22" s="137" t="s">
        <v>3927</v>
      </c>
      <c r="D22" s="6">
        <f t="shared" si="1"/>
        <v>44118</v>
      </c>
      <c r="E22" s="6">
        <f t="shared" si="0"/>
        <v>44123</v>
      </c>
    </row>
    <row r="23" spans="2:5" ht="18.75" customHeight="1" x14ac:dyDescent="0.2">
      <c r="B23" s="136" t="s">
        <v>3916</v>
      </c>
      <c r="C23" s="137" t="s">
        <v>3928</v>
      </c>
      <c r="D23" s="6">
        <f t="shared" si="1"/>
        <v>44125</v>
      </c>
      <c r="E23" s="6">
        <f t="shared" si="0"/>
        <v>44130</v>
      </c>
    </row>
    <row r="24" spans="2:5" ht="18.75" customHeight="1" x14ac:dyDescent="0.2">
      <c r="B24" s="136" t="s">
        <v>3918</v>
      </c>
      <c r="C24" s="137" t="s">
        <v>3929</v>
      </c>
      <c r="D24" s="6">
        <f t="shared" si="1"/>
        <v>44132</v>
      </c>
      <c r="E24" s="6">
        <f t="shared" si="0"/>
        <v>44137</v>
      </c>
    </row>
    <row r="25" spans="2:5" ht="18.75" customHeight="1" x14ac:dyDescent="0.2">
      <c r="B25" s="369" t="s">
        <v>3910</v>
      </c>
      <c r="C25" s="363" t="s">
        <v>3930</v>
      </c>
      <c r="D25" s="364">
        <f t="shared" si="1"/>
        <v>44139</v>
      </c>
      <c r="E25" s="364">
        <f t="shared" si="0"/>
        <v>44144</v>
      </c>
    </row>
    <row r="26" spans="2:5" ht="18.75" customHeight="1" x14ac:dyDescent="0.2">
      <c r="B26" s="369" t="s">
        <v>3912</v>
      </c>
      <c r="C26" s="363" t="s">
        <v>3931</v>
      </c>
      <c r="D26" s="364">
        <f t="shared" si="1"/>
        <v>44146</v>
      </c>
      <c r="E26" s="364">
        <f t="shared" si="0"/>
        <v>44151</v>
      </c>
    </row>
    <row r="27" spans="2:5" ht="18.75" customHeight="1" x14ac:dyDescent="0.2">
      <c r="B27" s="369" t="s">
        <v>3914</v>
      </c>
      <c r="C27" s="363" t="s">
        <v>3932</v>
      </c>
      <c r="D27" s="364">
        <f t="shared" si="1"/>
        <v>44153</v>
      </c>
      <c r="E27" s="364">
        <f t="shared" si="0"/>
        <v>44158</v>
      </c>
    </row>
    <row r="28" spans="2:5" ht="18.75" customHeight="1" x14ac:dyDescent="0.2">
      <c r="B28" s="369" t="s">
        <v>3916</v>
      </c>
      <c r="C28" s="363" t="s">
        <v>3933</v>
      </c>
      <c r="D28" s="364">
        <f t="shared" si="1"/>
        <v>44160</v>
      </c>
      <c r="E28" s="364">
        <f t="shared" si="0"/>
        <v>44165</v>
      </c>
    </row>
    <row r="29" spans="2:5" ht="18.75" customHeight="1" x14ac:dyDescent="0.2">
      <c r="B29" s="136" t="s">
        <v>3918</v>
      </c>
      <c r="C29" s="137" t="s">
        <v>3934</v>
      </c>
      <c r="D29" s="6">
        <f t="shared" si="1"/>
        <v>44167</v>
      </c>
      <c r="E29" s="6">
        <f t="shared" si="0"/>
        <v>44172</v>
      </c>
    </row>
    <row r="30" spans="2:5" ht="18.75" customHeight="1" x14ac:dyDescent="0.2">
      <c r="B30" s="136" t="s">
        <v>3910</v>
      </c>
      <c r="C30" s="137" t="s">
        <v>3935</v>
      </c>
      <c r="D30" s="6">
        <f t="shared" si="1"/>
        <v>44174</v>
      </c>
      <c r="E30" s="6">
        <f t="shared" si="0"/>
        <v>44179</v>
      </c>
    </row>
    <row r="31" spans="2:5" ht="18.75" customHeight="1" x14ac:dyDescent="0.2">
      <c r="B31" s="136" t="s">
        <v>3912</v>
      </c>
      <c r="C31" s="137" t="s">
        <v>3936</v>
      </c>
      <c r="D31" s="6">
        <f t="shared" si="1"/>
        <v>44181</v>
      </c>
      <c r="E31" s="6">
        <f t="shared" si="0"/>
        <v>44186</v>
      </c>
    </row>
    <row r="32" spans="2:5" ht="18.75" customHeight="1" x14ac:dyDescent="0.2">
      <c r="B32" s="10" t="s">
        <v>829</v>
      </c>
      <c r="C32" s="9"/>
      <c r="D32" s="9"/>
      <c r="E32" s="9"/>
    </row>
    <row r="34" spans="2:12" s="14" customFormat="1" ht="18.75" customHeight="1" x14ac:dyDescent="0.2">
      <c r="B34" s="8" t="s">
        <v>535</v>
      </c>
      <c r="C34" s="11"/>
      <c r="D34" s="11"/>
      <c r="E34" s="15"/>
      <c r="F34" s="2" t="s">
        <v>1315</v>
      </c>
      <c r="G34" s="2"/>
      <c r="H34" s="11"/>
      <c r="I34" s="11"/>
      <c r="J34" s="2" t="s">
        <v>537</v>
      </c>
      <c r="K34" s="2"/>
      <c r="L34" s="2"/>
    </row>
    <row r="35" spans="2:12" s="12" customFormat="1" ht="18.75" customHeight="1" x14ac:dyDescent="0.2">
      <c r="B35" s="197" t="s">
        <v>538</v>
      </c>
      <c r="C35" s="193"/>
      <c r="D35" s="198" t="s">
        <v>539</v>
      </c>
      <c r="E35" s="15"/>
      <c r="F35" s="11" t="s">
        <v>540</v>
      </c>
      <c r="G35" s="11"/>
      <c r="H35" s="198" t="s">
        <v>541</v>
      </c>
      <c r="I35" s="11"/>
      <c r="J35" s="197" t="s">
        <v>542</v>
      </c>
      <c r="K35" s="193"/>
      <c r="L35" s="198" t="s">
        <v>543</v>
      </c>
    </row>
    <row r="36" spans="2:12" s="12" customFormat="1" ht="18.75" customHeight="1" x14ac:dyDescent="0.2">
      <c r="B36" s="201" t="s">
        <v>3883</v>
      </c>
      <c r="C36" s="202" t="s">
        <v>3884</v>
      </c>
      <c r="D36" s="203" t="s">
        <v>3885</v>
      </c>
      <c r="E36" s="11"/>
      <c r="F36" s="110" t="e">
        <f>#REF!</f>
        <v>#REF!</v>
      </c>
      <c r="G36" s="16" t="s">
        <v>3937</v>
      </c>
      <c r="H36" s="110" t="e">
        <f>#REF!</f>
        <v>#REF!</v>
      </c>
      <c r="I36" s="11"/>
      <c r="J36" s="201" t="s">
        <v>549</v>
      </c>
      <c r="K36" s="202" t="s">
        <v>1316</v>
      </c>
      <c r="L36" s="203" t="s">
        <v>550</v>
      </c>
    </row>
    <row r="37" spans="2:12" s="14" customFormat="1" ht="18.75" customHeight="1" x14ac:dyDescent="0.2">
      <c r="B37" s="201" t="s">
        <v>3886</v>
      </c>
      <c r="C37" s="202" t="s">
        <v>3887</v>
      </c>
      <c r="D37" s="203" t="s">
        <v>3888</v>
      </c>
      <c r="E37" s="11"/>
      <c r="F37" s="110" t="e">
        <f>#REF!</f>
        <v>#REF!</v>
      </c>
      <c r="G37" s="16" t="s">
        <v>3938</v>
      </c>
      <c r="H37" s="110" t="e">
        <f>#REF!</f>
        <v>#REF!</v>
      </c>
      <c r="I37" s="11"/>
      <c r="J37" s="201" t="s">
        <v>556</v>
      </c>
      <c r="K37" s="202" t="s">
        <v>1317</v>
      </c>
      <c r="L37" s="203" t="s">
        <v>557</v>
      </c>
    </row>
    <row r="38" spans="2:12" s="14" customFormat="1" ht="18.75" customHeight="1" x14ac:dyDescent="0.2">
      <c r="B38" s="201" t="s">
        <v>1318</v>
      </c>
      <c r="C38" s="202" t="s">
        <v>3889</v>
      </c>
      <c r="D38" s="203" t="s">
        <v>1319</v>
      </c>
      <c r="E38" s="11"/>
      <c r="F38" s="110" t="e">
        <f>#REF!</f>
        <v>#REF!</v>
      </c>
      <c r="G38" s="16" t="s">
        <v>3939</v>
      </c>
      <c r="H38" s="110" t="e">
        <f>#REF!</f>
        <v>#REF!</v>
      </c>
      <c r="I38" s="11"/>
      <c r="J38" s="201" t="s">
        <v>1320</v>
      </c>
      <c r="K38" s="202" t="s">
        <v>1321</v>
      </c>
      <c r="L38" s="203" t="s">
        <v>1322</v>
      </c>
    </row>
    <row r="39" spans="2:12" s="14" customFormat="1" ht="18.75" customHeight="1" x14ac:dyDescent="0.2">
      <c r="B39" s="201" t="s">
        <v>3890</v>
      </c>
      <c r="C39" s="202" t="s">
        <v>3891</v>
      </c>
      <c r="D39" s="203" t="s">
        <v>3892</v>
      </c>
      <c r="E39" s="11"/>
      <c r="F39" s="110" t="e">
        <f>#REF!</f>
        <v>#REF!</v>
      </c>
      <c r="G39" s="16" t="s">
        <v>3940</v>
      </c>
      <c r="H39" s="110" t="e">
        <f>#REF!</f>
        <v>#REF!</v>
      </c>
      <c r="I39" s="11"/>
      <c r="J39" s="201" t="s">
        <v>570</v>
      </c>
      <c r="K39" s="202" t="s">
        <v>1323</v>
      </c>
      <c r="L39" s="203" t="s">
        <v>571</v>
      </c>
    </row>
    <row r="40" spans="2:12" s="14" customFormat="1" ht="18.75" customHeight="1" x14ac:dyDescent="0.2">
      <c r="B40" s="201" t="s">
        <v>565</v>
      </c>
      <c r="C40" s="202" t="s">
        <v>3893</v>
      </c>
      <c r="D40" s="203" t="s">
        <v>566</v>
      </c>
      <c r="E40" s="11"/>
      <c r="G40" s="16"/>
      <c r="I40" s="11"/>
      <c r="J40" s="201" t="s">
        <v>577</v>
      </c>
      <c r="K40" s="202" t="s">
        <v>1324</v>
      </c>
      <c r="L40" s="203" t="s">
        <v>578</v>
      </c>
    </row>
    <row r="41" spans="2:12" s="14" customFormat="1" ht="18.75" customHeight="1" x14ac:dyDescent="0.2">
      <c r="B41" s="201" t="s">
        <v>3894</v>
      </c>
      <c r="C41" s="202" t="s">
        <v>3895</v>
      </c>
      <c r="D41" s="203" t="s">
        <v>3896</v>
      </c>
      <c r="E41" s="11"/>
      <c r="F41" s="11"/>
      <c r="G41" s="16"/>
      <c r="H41" s="13"/>
      <c r="I41" s="11"/>
      <c r="J41" s="201" t="s">
        <v>1327</v>
      </c>
      <c r="K41" s="202" t="s">
        <v>1328</v>
      </c>
      <c r="L41" s="203" t="s">
        <v>1329</v>
      </c>
    </row>
    <row r="42" spans="2:12" s="14" customFormat="1" ht="18.75" customHeight="1" x14ac:dyDescent="0.2">
      <c r="B42" s="201" t="s">
        <v>3897</v>
      </c>
      <c r="C42" s="202" t="s">
        <v>3898</v>
      </c>
      <c r="D42" s="203" t="s">
        <v>3899</v>
      </c>
      <c r="E42" s="11"/>
      <c r="I42" s="11"/>
    </row>
    <row r="43" spans="2:12" s="14" customFormat="1" ht="18.75" customHeight="1" x14ac:dyDescent="0.2">
      <c r="B43" s="201" t="s">
        <v>3900</v>
      </c>
      <c r="C43" s="202" t="s">
        <v>3901</v>
      </c>
      <c r="D43" s="203" t="s">
        <v>3902</v>
      </c>
      <c r="E43" s="11"/>
      <c r="F43" s="11"/>
      <c r="H43" s="13"/>
      <c r="I43" s="11"/>
      <c r="J43" s="11"/>
      <c r="K43" s="16"/>
      <c r="L43" s="13"/>
    </row>
    <row r="44" spans="2:12" ht="18.75" customHeight="1" x14ac:dyDescent="0.2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 x14ac:dyDescent="0.2">
      <c r="B45" s="11" t="s">
        <v>1332</v>
      </c>
      <c r="C45" s="11" t="s">
        <v>1333</v>
      </c>
      <c r="D45" s="13"/>
      <c r="F45" s="11" t="s">
        <v>1334</v>
      </c>
      <c r="G45" s="16" t="s">
        <v>1335</v>
      </c>
      <c r="H45" s="14"/>
      <c r="J45" s="11" t="s">
        <v>1334</v>
      </c>
      <c r="K45" s="11" t="s">
        <v>1336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 x14ac:dyDescent="0.2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 x14ac:dyDescent="0.2">
      <c r="B2" s="8" t="s">
        <v>1179</v>
      </c>
    </row>
    <row r="4" spans="2:8" ht="18" x14ac:dyDescent="0.2">
      <c r="B4" s="147"/>
      <c r="C4" s="313" t="s">
        <v>3941</v>
      </c>
      <c r="D4" s="147"/>
      <c r="E4" s="147"/>
      <c r="F4" s="147"/>
      <c r="G4" s="147"/>
      <c r="H4" s="147"/>
    </row>
    <row r="5" spans="2:8" x14ac:dyDescent="0.2">
      <c r="B5" s="148"/>
      <c r="C5" s="148"/>
      <c r="D5" s="148"/>
      <c r="E5" s="148"/>
      <c r="F5" s="148"/>
      <c r="G5" s="148"/>
      <c r="H5" s="148"/>
    </row>
    <row r="6" spans="2:8" ht="30.75" customHeight="1" x14ac:dyDescent="0.2">
      <c r="B6" s="170"/>
      <c r="C6" s="169"/>
      <c r="D6" s="413" t="s">
        <v>1407</v>
      </c>
      <c r="E6" s="163" t="s">
        <v>2695</v>
      </c>
      <c r="F6" s="332" t="s">
        <v>252</v>
      </c>
      <c r="G6" s="332" t="s">
        <v>3942</v>
      </c>
      <c r="H6" s="332" t="s">
        <v>366</v>
      </c>
    </row>
    <row r="7" spans="2:8" ht="15" customHeight="1" x14ac:dyDescent="0.2">
      <c r="B7" s="170"/>
      <c r="C7" s="169" t="s">
        <v>1181</v>
      </c>
      <c r="D7" s="304"/>
      <c r="E7" s="208" t="s">
        <v>143</v>
      </c>
      <c r="F7" s="413" t="s">
        <v>174</v>
      </c>
      <c r="G7" s="413" t="s">
        <v>233</v>
      </c>
      <c r="H7" s="413" t="s">
        <v>327</v>
      </c>
    </row>
    <row r="8" spans="2:8" hidden="1" x14ac:dyDescent="0.2">
      <c r="B8" s="365" t="s">
        <v>388</v>
      </c>
      <c r="C8" s="357" t="s">
        <v>3943</v>
      </c>
      <c r="D8" s="154">
        <v>43955</v>
      </c>
      <c r="E8" s="154"/>
      <c r="F8" s="154"/>
      <c r="G8" s="154"/>
      <c r="H8" s="154"/>
    </row>
    <row r="9" spans="2:8" hidden="1" x14ac:dyDescent="0.2">
      <c r="B9" s="360" t="s">
        <v>3944</v>
      </c>
      <c r="C9" s="357" t="s">
        <v>3945</v>
      </c>
      <c r="D9" s="357">
        <v>43964</v>
      </c>
      <c r="E9" s="357">
        <f>D9+6</f>
        <v>43970</v>
      </c>
      <c r="F9" s="154"/>
      <c r="G9" s="154"/>
      <c r="H9" s="154"/>
    </row>
    <row r="10" spans="2:8" hidden="1" x14ac:dyDescent="0.2">
      <c r="B10" s="360" t="s">
        <v>3622</v>
      </c>
      <c r="C10" s="357" t="s">
        <v>3946</v>
      </c>
      <c r="D10" s="357">
        <v>43969</v>
      </c>
      <c r="E10" s="357">
        <f t="shared" ref="E10" si="0">D10+7</f>
        <v>43976</v>
      </c>
      <c r="F10" s="154"/>
      <c r="G10" s="154"/>
      <c r="H10" s="154"/>
    </row>
    <row r="11" spans="2:8" hidden="1" x14ac:dyDescent="0.2">
      <c r="B11" s="360" t="s">
        <v>2968</v>
      </c>
      <c r="C11" s="357" t="s">
        <v>3947</v>
      </c>
      <c r="D11" s="357">
        <f>D10+7</f>
        <v>43976</v>
      </c>
      <c r="E11" s="357">
        <v>43986</v>
      </c>
      <c r="F11" s="154"/>
      <c r="G11" s="154"/>
      <c r="H11" s="154"/>
    </row>
    <row r="12" spans="2:8" x14ac:dyDescent="0.2">
      <c r="B12" s="153" t="s">
        <v>3739</v>
      </c>
      <c r="C12" s="320" t="s">
        <v>3948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 x14ac:dyDescent="0.2">
      <c r="B13" s="153" t="s">
        <v>3616</v>
      </c>
      <c r="C13" s="320" t="s">
        <v>3949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 x14ac:dyDescent="0.2">
      <c r="B14" s="157" t="s">
        <v>829</v>
      </c>
      <c r="C14" s="155"/>
      <c r="F14" s="147"/>
      <c r="G14" s="147"/>
      <c r="H14" s="147"/>
    </row>
    <row r="15" spans="2:8" x14ac:dyDescent="0.2">
      <c r="B15" s="157"/>
      <c r="C15" s="155"/>
      <c r="F15" s="147"/>
      <c r="G15" s="147"/>
      <c r="H15" s="147"/>
    </row>
    <row r="16" spans="2:8" ht="18" x14ac:dyDescent="0.2">
      <c r="B16" s="1247" t="s">
        <v>3950</v>
      </c>
      <c r="C16" s="1247"/>
      <c r="D16" s="1247"/>
      <c r="E16" s="1247"/>
      <c r="F16" s="1247"/>
      <c r="G16" s="1247"/>
      <c r="H16" s="1247"/>
    </row>
    <row r="18" spans="2:12" ht="24" x14ac:dyDescent="0.2">
      <c r="B18" s="170"/>
      <c r="C18" s="169"/>
      <c r="D18" s="413" t="s">
        <v>1407</v>
      </c>
      <c r="E18" s="163" t="s">
        <v>2695</v>
      </c>
      <c r="F18" s="332" t="s">
        <v>252</v>
      </c>
      <c r="G18" s="332" t="s">
        <v>3942</v>
      </c>
      <c r="H18" s="332" t="s">
        <v>366</v>
      </c>
      <c r="I18" s="147"/>
      <c r="J18" s="146"/>
      <c r="K18" s="146"/>
      <c r="L18" s="146"/>
    </row>
    <row r="19" spans="2:12" x14ac:dyDescent="0.2">
      <c r="B19" s="170"/>
      <c r="C19" s="169" t="s">
        <v>1181</v>
      </c>
      <c r="D19" s="304"/>
      <c r="E19" s="208" t="s">
        <v>143</v>
      </c>
      <c r="F19" s="413" t="s">
        <v>174</v>
      </c>
      <c r="G19" s="413" t="s">
        <v>233</v>
      </c>
      <c r="H19" s="413" t="s">
        <v>327</v>
      </c>
      <c r="I19" s="147"/>
      <c r="J19" s="146"/>
      <c r="K19" s="146"/>
      <c r="L19" s="146"/>
    </row>
    <row r="20" spans="2:12" s="159" customFormat="1" ht="12" x14ac:dyDescent="0.2">
      <c r="B20" s="216" t="s">
        <v>509</v>
      </c>
      <c r="C20" s="320" t="s">
        <v>3951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 x14ac:dyDescent="0.2">
      <c r="B21" s="216" t="s">
        <v>509</v>
      </c>
      <c r="C21" s="320" t="s">
        <v>3952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 x14ac:dyDescent="0.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 x14ac:dyDescent="0.2">
      <c r="B23" s="157" t="s">
        <v>829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 x14ac:dyDescent="0.2">
      <c r="B24" s="192" t="s">
        <v>535</v>
      </c>
      <c r="C24" s="193"/>
      <c r="D24" s="193"/>
      <c r="E24" s="194"/>
      <c r="F24" s="195" t="s">
        <v>1315</v>
      </c>
      <c r="G24" s="195"/>
      <c r="H24" s="193"/>
      <c r="I24" s="193"/>
      <c r="J24" s="195" t="s">
        <v>537</v>
      </c>
      <c r="K24" s="195"/>
      <c r="L24" s="195"/>
    </row>
    <row r="25" spans="2:12" s="159" customFormat="1" ht="15.75" customHeight="1" x14ac:dyDescent="0.2">
      <c r="B25" s="197" t="s">
        <v>538</v>
      </c>
      <c r="C25" s="193"/>
      <c r="D25" s="198" t="s">
        <v>539</v>
      </c>
      <c r="E25" s="199"/>
      <c r="F25" s="197" t="s">
        <v>540</v>
      </c>
      <c r="G25" s="193"/>
      <c r="H25" s="198" t="s">
        <v>541</v>
      </c>
      <c r="I25" s="193"/>
      <c r="J25" s="197" t="s">
        <v>542</v>
      </c>
      <c r="K25" s="193"/>
      <c r="L25" s="198" t="s">
        <v>543</v>
      </c>
    </row>
    <row r="26" spans="2:12" s="159" customFormat="1" ht="15.75" customHeight="1" x14ac:dyDescent="0.2">
      <c r="B26" s="201" t="s">
        <v>3883</v>
      </c>
      <c r="C26" s="202" t="s">
        <v>3884</v>
      </c>
      <c r="D26" s="203" t="s">
        <v>3885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549</v>
      </c>
      <c r="K26" s="202" t="s">
        <v>1316</v>
      </c>
      <c r="L26" s="203" t="s">
        <v>550</v>
      </c>
    </row>
    <row r="27" spans="2:12" s="159" customFormat="1" ht="15.75" customHeight="1" x14ac:dyDescent="0.2">
      <c r="B27" s="201" t="s">
        <v>3886</v>
      </c>
      <c r="C27" s="202" t="s">
        <v>3887</v>
      </c>
      <c r="D27" s="203" t="s">
        <v>3888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556</v>
      </c>
      <c r="K27" s="202" t="s">
        <v>1317</v>
      </c>
      <c r="L27" s="203" t="s">
        <v>557</v>
      </c>
    </row>
    <row r="28" spans="2:12" s="159" customFormat="1" ht="15.75" customHeight="1" x14ac:dyDescent="0.2">
      <c r="B28" s="201" t="s">
        <v>1318</v>
      </c>
      <c r="C28" s="202" t="s">
        <v>3889</v>
      </c>
      <c r="D28" s="203" t="s">
        <v>1319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1320</v>
      </c>
      <c r="K28" s="202" t="s">
        <v>1321</v>
      </c>
      <c r="L28" s="203" t="s">
        <v>1322</v>
      </c>
    </row>
    <row r="29" spans="2:12" s="159" customFormat="1" ht="15.75" customHeight="1" x14ac:dyDescent="0.2">
      <c r="B29" s="201" t="s">
        <v>3890</v>
      </c>
      <c r="C29" s="202" t="s">
        <v>3891</v>
      </c>
      <c r="D29" s="203" t="s">
        <v>3892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570</v>
      </c>
      <c r="K29" s="202" t="s">
        <v>1323</v>
      </c>
      <c r="L29" s="203" t="s">
        <v>571</v>
      </c>
    </row>
    <row r="30" spans="2:12" s="159" customFormat="1" ht="15.75" customHeight="1" x14ac:dyDescent="0.2">
      <c r="B30" s="201" t="s">
        <v>565</v>
      </c>
      <c r="C30" s="202" t="s">
        <v>3893</v>
      </c>
      <c r="D30" s="203" t="s">
        <v>566</v>
      </c>
      <c r="E30" s="197"/>
      <c r="F30" s="201"/>
      <c r="G30" s="202"/>
      <c r="H30" s="203"/>
      <c r="I30" s="193"/>
      <c r="J30" s="201" t="s">
        <v>577</v>
      </c>
      <c r="K30" s="202" t="s">
        <v>1324</v>
      </c>
      <c r="L30" s="203" t="s">
        <v>578</v>
      </c>
    </row>
    <row r="31" spans="2:12" s="159" customFormat="1" ht="15.75" customHeight="1" x14ac:dyDescent="0.2">
      <c r="B31" s="201" t="s">
        <v>3894</v>
      </c>
      <c r="C31" s="202" t="s">
        <v>3895</v>
      </c>
      <c r="D31" s="203" t="s">
        <v>3896</v>
      </c>
      <c r="E31" s="197"/>
      <c r="F31" s="201"/>
      <c r="G31" s="202"/>
      <c r="H31" s="203"/>
      <c r="I31" s="193"/>
      <c r="J31" s="201" t="s">
        <v>1327</v>
      </c>
      <c r="K31" s="202" t="s">
        <v>1328</v>
      </c>
      <c r="L31" s="203" t="s">
        <v>1329</v>
      </c>
    </row>
    <row r="32" spans="2:12" s="159" customFormat="1" ht="15.75" customHeight="1" x14ac:dyDescent="0.2">
      <c r="B32" s="201" t="s">
        <v>3897</v>
      </c>
      <c r="C32" s="202" t="s">
        <v>3898</v>
      </c>
      <c r="D32" s="203" t="s">
        <v>3899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 x14ac:dyDescent="0.2">
      <c r="B33" s="201" t="s">
        <v>3900</v>
      </c>
      <c r="C33" s="202" t="s">
        <v>3901</v>
      </c>
      <c r="D33" s="203" t="s">
        <v>3902</v>
      </c>
      <c r="E33" s="197"/>
      <c r="F33" s="201"/>
      <c r="G33" s="197"/>
      <c r="H33" s="203"/>
      <c r="I33" s="193"/>
      <c r="J33" s="197"/>
      <c r="K33" s="193"/>
    </row>
    <row r="34" spans="2:11" x14ac:dyDescent="0.2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x14ac:dyDescent="0.2">
      <c r="B35" s="193" t="s">
        <v>1332</v>
      </c>
      <c r="C35" s="193" t="s">
        <v>1333</v>
      </c>
      <c r="D35" s="205"/>
      <c r="E35" s="193"/>
      <c r="F35" s="193" t="s">
        <v>1334</v>
      </c>
      <c r="G35" s="206" t="s">
        <v>1335</v>
      </c>
      <c r="H35" s="196"/>
      <c r="I35" s="193"/>
      <c r="J35" s="193" t="s">
        <v>1334</v>
      </c>
      <c r="K35" s="193" t="s">
        <v>1336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 x14ac:dyDescent="0.2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8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 x14ac:dyDescent="0.2">
      <c r="B2" s="8" t="s">
        <v>3431</v>
      </c>
      <c r="C2" s="122"/>
      <c r="D2" s="122"/>
      <c r="E2" s="122"/>
      <c r="F2" s="122"/>
      <c r="G2" s="121"/>
      <c r="H2" s="621" t="s">
        <v>377</v>
      </c>
      <c r="I2" s="420"/>
    </row>
    <row r="3" spans="2:9" ht="18.75" customHeight="1" x14ac:dyDescent="0.2">
      <c r="B3" s="123"/>
      <c r="C3" s="122"/>
      <c r="D3" s="122"/>
      <c r="E3" s="122"/>
      <c r="F3" s="122"/>
      <c r="I3" s="121"/>
    </row>
    <row r="4" spans="2:9" s="149" customFormat="1" ht="18.75" customHeight="1" x14ac:dyDescent="0.2">
      <c r="B4" s="145"/>
      <c r="C4" s="313" t="s">
        <v>3953</v>
      </c>
      <c r="D4" s="147"/>
      <c r="F4" s="147"/>
      <c r="G4" s="598"/>
      <c r="H4" s="406"/>
      <c r="I4" s="599"/>
    </row>
    <row r="5" spans="2:9" ht="18.75" customHeight="1" x14ac:dyDescent="0.2">
      <c r="B5" s="16"/>
      <c r="C5" s="131"/>
      <c r="D5" s="16"/>
      <c r="E5" s="16"/>
      <c r="F5" s="16"/>
      <c r="G5" s="576"/>
      <c r="H5" s="577"/>
      <c r="I5" s="577"/>
    </row>
    <row r="6" spans="2:9" ht="15" hidden="1" x14ac:dyDescent="0.2">
      <c r="B6" s="395" t="s">
        <v>1406</v>
      </c>
      <c r="C6" s="1" t="s">
        <v>3438</v>
      </c>
      <c r="D6" s="404" t="s">
        <v>1407</v>
      </c>
      <c r="E6" s="404" t="s">
        <v>252</v>
      </c>
      <c r="F6" s="1248" t="s">
        <v>1409</v>
      </c>
      <c r="G6" s="1245" t="s">
        <v>381</v>
      </c>
      <c r="H6" s="1248" t="s">
        <v>252</v>
      </c>
      <c r="I6" s="371" t="s">
        <v>3954</v>
      </c>
    </row>
    <row r="7" spans="2:9" ht="18.75" hidden="1" customHeight="1" x14ac:dyDescent="0.2">
      <c r="B7" s="4" t="s">
        <v>380</v>
      </c>
      <c r="C7" s="4" t="s">
        <v>381</v>
      </c>
      <c r="D7" s="404"/>
      <c r="E7" s="4" t="s">
        <v>203</v>
      </c>
      <c r="F7" s="1249"/>
      <c r="G7" s="1246"/>
      <c r="H7" s="1249"/>
      <c r="I7" s="4" t="s">
        <v>177</v>
      </c>
    </row>
    <row r="8" spans="2:9" ht="18.75" hidden="1" customHeight="1" x14ac:dyDescent="0.2">
      <c r="B8" s="370" t="s">
        <v>3955</v>
      </c>
      <c r="C8" s="6" t="s">
        <v>3956</v>
      </c>
      <c r="D8" s="6">
        <v>44371</v>
      </c>
      <c r="E8" s="6">
        <f t="shared" ref="E8:E13" si="0">D8+14</f>
        <v>44385</v>
      </c>
      <c r="F8" s="370" t="s">
        <v>1688</v>
      </c>
      <c r="G8" s="6" t="s">
        <v>3957</v>
      </c>
      <c r="H8" s="6">
        <v>44393</v>
      </c>
      <c r="I8" s="415">
        <f t="shared" ref="I8:I13" si="1">H8+7</f>
        <v>44400</v>
      </c>
    </row>
    <row r="9" spans="2:9" ht="18.75" hidden="1" customHeight="1" x14ac:dyDescent="0.2">
      <c r="B9" s="370" t="s">
        <v>3958</v>
      </c>
      <c r="C9" s="6" t="s">
        <v>3959</v>
      </c>
      <c r="D9" s="6">
        <v>44383</v>
      </c>
      <c r="E9" s="6">
        <f t="shared" si="0"/>
        <v>44397</v>
      </c>
      <c r="F9" s="370" t="s">
        <v>1243</v>
      </c>
      <c r="G9" s="6" t="s">
        <v>3960</v>
      </c>
      <c r="H9" s="6">
        <v>44400</v>
      </c>
      <c r="I9" s="415">
        <f t="shared" si="1"/>
        <v>44407</v>
      </c>
    </row>
    <row r="10" spans="2:9" ht="18.75" hidden="1" customHeight="1" x14ac:dyDescent="0.2">
      <c r="B10" s="370" t="s">
        <v>3961</v>
      </c>
      <c r="C10" s="6" t="s">
        <v>3962</v>
      </c>
      <c r="D10" s="6">
        <v>44391</v>
      </c>
      <c r="E10" s="6">
        <f t="shared" si="0"/>
        <v>44405</v>
      </c>
      <c r="F10" s="370" t="s">
        <v>3963</v>
      </c>
      <c r="G10" s="6" t="s">
        <v>3964</v>
      </c>
      <c r="H10" s="6">
        <v>44407</v>
      </c>
      <c r="I10" s="415">
        <f t="shared" si="1"/>
        <v>44414</v>
      </c>
    </row>
    <row r="11" spans="2:9" ht="18.75" hidden="1" customHeight="1" x14ac:dyDescent="0.2">
      <c r="B11" s="370" t="s">
        <v>3965</v>
      </c>
      <c r="C11" s="6" t="s">
        <v>3966</v>
      </c>
      <c r="D11" s="6">
        <v>44397</v>
      </c>
      <c r="E11" s="6">
        <f t="shared" si="0"/>
        <v>44411</v>
      </c>
      <c r="F11" s="370" t="s">
        <v>1688</v>
      </c>
      <c r="G11" s="6" t="s">
        <v>3967</v>
      </c>
      <c r="H11" s="6">
        <v>44414</v>
      </c>
      <c r="I11" s="415">
        <f t="shared" si="1"/>
        <v>44421</v>
      </c>
    </row>
    <row r="12" spans="2:9" ht="18.75" hidden="1" customHeight="1" x14ac:dyDescent="0.2">
      <c r="B12" s="370" t="s">
        <v>3968</v>
      </c>
      <c r="C12" s="6" t="s">
        <v>3969</v>
      </c>
      <c r="D12" s="6">
        <v>44407</v>
      </c>
      <c r="E12" s="6">
        <f t="shared" si="0"/>
        <v>44421</v>
      </c>
      <c r="F12" s="370" t="s">
        <v>1243</v>
      </c>
      <c r="G12" s="6" t="s">
        <v>3970</v>
      </c>
      <c r="H12" s="6">
        <v>44421</v>
      </c>
      <c r="I12" s="415">
        <f t="shared" si="1"/>
        <v>44428</v>
      </c>
    </row>
    <row r="13" spans="2:9" ht="18.75" hidden="1" customHeight="1" x14ac:dyDescent="0.2">
      <c r="B13" s="370" t="s">
        <v>3083</v>
      </c>
      <c r="C13" s="6" t="s">
        <v>3971</v>
      </c>
      <c r="D13" s="6">
        <v>44412</v>
      </c>
      <c r="E13" s="6">
        <f t="shared" si="0"/>
        <v>44426</v>
      </c>
      <c r="F13" s="370" t="s">
        <v>3963</v>
      </c>
      <c r="G13" s="6" t="s">
        <v>3972</v>
      </c>
      <c r="H13" s="6">
        <v>44428</v>
      </c>
      <c r="I13" s="415">
        <f t="shared" si="1"/>
        <v>44435</v>
      </c>
    </row>
    <row r="14" spans="2:9" ht="18.75" hidden="1" customHeight="1" x14ac:dyDescent="0.2">
      <c r="B14" s="10" t="s">
        <v>829</v>
      </c>
      <c r="C14" s="138"/>
      <c r="D14" s="9"/>
      <c r="E14" s="9"/>
      <c r="F14" s="9"/>
      <c r="G14" s="16"/>
      <c r="H14" s="16"/>
      <c r="I14" s="16"/>
    </row>
    <row r="17" spans="2:11" ht="30" hidden="1" x14ac:dyDescent="0.2">
      <c r="B17" s="395" t="s">
        <v>1406</v>
      </c>
      <c r="C17" s="1" t="s">
        <v>3438</v>
      </c>
      <c r="D17" s="404" t="s">
        <v>1407</v>
      </c>
      <c r="E17" s="119" t="s">
        <v>3973</v>
      </c>
      <c r="F17" s="1248" t="s">
        <v>1409</v>
      </c>
      <c r="G17" s="1245" t="s">
        <v>381</v>
      </c>
      <c r="H17" s="1248" t="s">
        <v>1408</v>
      </c>
      <c r="I17" s="371" t="s">
        <v>3954</v>
      </c>
      <c r="J17" s="3"/>
      <c r="K17" s="3"/>
    </row>
    <row r="18" spans="2:11" ht="18.75" hidden="1" customHeight="1" x14ac:dyDescent="0.2">
      <c r="B18" s="4" t="s">
        <v>380</v>
      </c>
      <c r="C18" s="4" t="s">
        <v>381</v>
      </c>
      <c r="D18" s="404"/>
      <c r="E18" s="4" t="s">
        <v>3974</v>
      </c>
      <c r="F18" s="1249"/>
      <c r="G18" s="1246"/>
      <c r="H18" s="1249"/>
      <c r="I18" s="4" t="s">
        <v>177</v>
      </c>
      <c r="J18" s="3"/>
      <c r="K18" s="3"/>
    </row>
    <row r="19" spans="2:11" ht="18.75" hidden="1" customHeight="1" x14ac:dyDescent="0.2">
      <c r="B19" s="370" t="s">
        <v>3083</v>
      </c>
      <c r="C19" s="6" t="s">
        <v>3975</v>
      </c>
      <c r="D19" s="6">
        <v>44503</v>
      </c>
      <c r="E19" s="6">
        <f>D19+11</f>
        <v>44514</v>
      </c>
      <c r="F19" s="6" t="s">
        <v>1688</v>
      </c>
      <c r="G19" s="6" t="s">
        <v>3976</v>
      </c>
      <c r="H19" s="6">
        <v>44515</v>
      </c>
      <c r="I19" s="421">
        <f>H19+4</f>
        <v>44519</v>
      </c>
      <c r="J19" s="3"/>
      <c r="K19" s="3"/>
    </row>
    <row r="20" spans="2:11" ht="18.75" hidden="1" customHeight="1" x14ac:dyDescent="0.2">
      <c r="B20" s="370" t="s">
        <v>3977</v>
      </c>
      <c r="C20" s="6" t="s">
        <v>3978</v>
      </c>
      <c r="D20" s="6">
        <v>44506</v>
      </c>
      <c r="E20" s="6">
        <f>D20+11</f>
        <v>44517</v>
      </c>
      <c r="F20" s="6" t="s">
        <v>3979</v>
      </c>
      <c r="G20" s="6" t="s">
        <v>3980</v>
      </c>
      <c r="H20" s="6">
        <v>44522</v>
      </c>
      <c r="I20" s="421">
        <f>H20+4</f>
        <v>44526</v>
      </c>
      <c r="J20" s="3"/>
      <c r="K20" s="3"/>
    </row>
    <row r="21" spans="2:11" ht="18.75" hidden="1" customHeight="1" x14ac:dyDescent="0.2">
      <c r="B21" s="6" t="s">
        <v>3981</v>
      </c>
      <c r="C21" s="6" t="s">
        <v>3982</v>
      </c>
      <c r="D21" s="6">
        <v>44528</v>
      </c>
      <c r="E21" s="6">
        <f>D21+11</f>
        <v>44539</v>
      </c>
      <c r="F21" s="6" t="s">
        <v>1688</v>
      </c>
      <c r="G21" s="6" t="s">
        <v>3983</v>
      </c>
      <c r="H21" s="6">
        <v>44543</v>
      </c>
      <c r="I21" s="6">
        <f>H21+4</f>
        <v>44547</v>
      </c>
      <c r="J21" s="3"/>
      <c r="K21" s="3"/>
    </row>
    <row r="22" spans="2:11" ht="18.75" hidden="1" customHeight="1" x14ac:dyDescent="0.2">
      <c r="B22" s="6" t="s">
        <v>3984</v>
      </c>
      <c r="C22" s="6" t="s">
        <v>3985</v>
      </c>
      <c r="D22" s="6">
        <v>44534</v>
      </c>
      <c r="E22" s="6">
        <f>D22+11</f>
        <v>44545</v>
      </c>
      <c r="F22" s="6" t="s">
        <v>3986</v>
      </c>
      <c r="G22" s="6" t="s">
        <v>3987</v>
      </c>
      <c r="H22" s="6">
        <v>44552</v>
      </c>
      <c r="I22" s="488">
        <f>H22+4</f>
        <v>44556</v>
      </c>
      <c r="J22" s="3"/>
      <c r="K22" s="3"/>
    </row>
    <row r="23" spans="2:11" ht="18.75" hidden="1" customHeight="1" x14ac:dyDescent="0.2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 x14ac:dyDescent="0.2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 x14ac:dyDescent="0.2">
      <c r="B25" s="408" t="s">
        <v>1406</v>
      </c>
      <c r="C25" s="376" t="s">
        <v>3438</v>
      </c>
      <c r="D25" s="404" t="s">
        <v>1407</v>
      </c>
      <c r="E25" s="119" t="s">
        <v>3973</v>
      </c>
      <c r="F25" s="1248" t="s">
        <v>1409</v>
      </c>
      <c r="G25" s="1245" t="s">
        <v>381</v>
      </c>
      <c r="H25" s="1248" t="s">
        <v>1408</v>
      </c>
      <c r="I25" s="490"/>
      <c r="J25" s="490"/>
      <c r="K25" s="490"/>
    </row>
    <row r="26" spans="2:11" s="168" customFormat="1" ht="16.5" hidden="1" x14ac:dyDescent="0.2">
      <c r="B26" s="540" t="s">
        <v>380</v>
      </c>
      <c r="C26" s="540" t="s">
        <v>381</v>
      </c>
      <c r="D26" s="412"/>
      <c r="E26" s="540" t="s">
        <v>174</v>
      </c>
      <c r="F26" s="1249"/>
      <c r="G26" s="1246"/>
      <c r="H26" s="1249"/>
      <c r="I26" s="373"/>
      <c r="J26" s="373"/>
      <c r="K26" s="373"/>
    </row>
    <row r="27" spans="2:11" s="14" customFormat="1" ht="18.75" hidden="1" customHeight="1" x14ac:dyDescent="0.2">
      <c r="B27" s="127" t="s">
        <v>3988</v>
      </c>
      <c r="C27" s="126" t="s">
        <v>3989</v>
      </c>
      <c r="D27" s="422">
        <v>44610</v>
      </c>
      <c r="E27" s="6">
        <f>D27+11</f>
        <v>44621</v>
      </c>
      <c r="F27" s="6" t="s">
        <v>3990</v>
      </c>
      <c r="G27" s="6" t="s">
        <v>3991</v>
      </c>
      <c r="H27" s="6">
        <f>E27+5</f>
        <v>44626</v>
      </c>
      <c r="I27" s="9"/>
      <c r="J27" s="9"/>
      <c r="K27" s="9"/>
    </row>
    <row r="28" spans="2:11" s="14" customFormat="1" ht="18.75" hidden="1" customHeight="1" x14ac:dyDescent="0.2">
      <c r="B28" s="127" t="s">
        <v>3992</v>
      </c>
      <c r="C28" s="126" t="s">
        <v>3993</v>
      </c>
      <c r="D28" s="422">
        <v>44235</v>
      </c>
      <c r="E28" s="6">
        <f>D28+11</f>
        <v>44246</v>
      </c>
      <c r="F28" s="6" t="s">
        <v>591</v>
      </c>
      <c r="G28" s="6" t="s">
        <v>3994</v>
      </c>
      <c r="H28" s="6">
        <f>E28+8</f>
        <v>44254</v>
      </c>
      <c r="I28" s="9"/>
      <c r="J28" s="9"/>
      <c r="K28" s="9"/>
    </row>
    <row r="29" spans="2:11" s="14" customFormat="1" ht="18.75" hidden="1" customHeight="1" x14ac:dyDescent="0.2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 x14ac:dyDescent="0.2">
      <c r="B32" s="539" t="s">
        <v>1406</v>
      </c>
      <c r="C32" s="404" t="s">
        <v>3438</v>
      </c>
      <c r="D32" s="404" t="s">
        <v>1407</v>
      </c>
      <c r="E32" s="119" t="s">
        <v>1408</v>
      </c>
      <c r="F32" s="1248" t="s">
        <v>1409</v>
      </c>
      <c r="G32" s="1245" t="s">
        <v>381</v>
      </c>
      <c r="H32" s="1248" t="s">
        <v>1408</v>
      </c>
      <c r="I32" s="371" t="s">
        <v>3995</v>
      </c>
      <c r="J32" s="9"/>
      <c r="K32" s="587" t="s">
        <v>3442</v>
      </c>
    </row>
    <row r="33" spans="2:11" s="14" customFormat="1" ht="18.75" customHeight="1" x14ac:dyDescent="0.2">
      <c r="B33" s="4" t="s">
        <v>380</v>
      </c>
      <c r="C33" s="4" t="s">
        <v>381</v>
      </c>
      <c r="D33" s="404"/>
      <c r="E33" s="4" t="s">
        <v>3996</v>
      </c>
      <c r="F33" s="1249"/>
      <c r="G33" s="1246"/>
      <c r="H33" s="1249"/>
      <c r="I33" s="4"/>
      <c r="J33" s="9"/>
      <c r="K33" s="588"/>
    </row>
    <row r="34" spans="2:11" s="14" customFormat="1" ht="18.75" hidden="1" customHeight="1" x14ac:dyDescent="0.2">
      <c r="B34" s="136" t="s">
        <v>3456</v>
      </c>
      <c r="C34" s="137" t="s">
        <v>3479</v>
      </c>
      <c r="D34" s="6">
        <v>44607</v>
      </c>
      <c r="E34" s="6">
        <f>D34+9</f>
        <v>44616</v>
      </c>
      <c r="F34" s="6" t="s">
        <v>437</v>
      </c>
      <c r="G34" s="6" t="s">
        <v>3997</v>
      </c>
      <c r="H34" s="6">
        <v>44606</v>
      </c>
      <c r="I34" s="422" t="s">
        <v>494</v>
      </c>
      <c r="J34" s="9"/>
      <c r="K34" s="428"/>
    </row>
    <row r="35" spans="2:11" s="14" customFormat="1" ht="18.75" hidden="1" customHeight="1" x14ac:dyDescent="0.2">
      <c r="B35" s="136" t="s">
        <v>3458</v>
      </c>
      <c r="C35" s="137" t="s">
        <v>3480</v>
      </c>
      <c r="D35" s="6">
        <v>44611</v>
      </c>
      <c r="E35" s="6">
        <f>D35+9</f>
        <v>44620</v>
      </c>
      <c r="F35" s="6" t="s">
        <v>3998</v>
      </c>
      <c r="G35" s="6" t="s">
        <v>3999</v>
      </c>
      <c r="H35" s="6">
        <v>44617</v>
      </c>
      <c r="I35" s="6">
        <v>44629</v>
      </c>
      <c r="J35" s="9"/>
      <c r="K35" s="428"/>
    </row>
    <row r="36" spans="2:11" s="14" customFormat="1" ht="18.75" hidden="1" customHeight="1" x14ac:dyDescent="0.2">
      <c r="B36" s="136" t="s">
        <v>3460</v>
      </c>
      <c r="C36" s="555" t="s">
        <v>3481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28"/>
    </row>
    <row r="37" spans="2:11" s="14" customFormat="1" ht="18.75" hidden="1" customHeight="1" x14ac:dyDescent="0.2">
      <c r="B37" s="136" t="s">
        <v>3462</v>
      </c>
      <c r="C37" s="555" t="s">
        <v>3482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28"/>
    </row>
    <row r="38" spans="2:11" s="14" customFormat="1" ht="18.75" hidden="1" customHeight="1" x14ac:dyDescent="0.2">
      <c r="B38" s="136" t="s">
        <v>3466</v>
      </c>
      <c r="C38" s="555" t="s">
        <v>3483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28"/>
    </row>
    <row r="39" spans="2:11" s="14" customFormat="1" ht="18.75" hidden="1" customHeight="1" x14ac:dyDescent="0.2">
      <c r="B39" s="136" t="s">
        <v>3464</v>
      </c>
      <c r="C39" s="555" t="s">
        <v>3484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28"/>
    </row>
    <row r="40" spans="2:11" s="14" customFormat="1" ht="18.75" hidden="1" customHeight="1" x14ac:dyDescent="0.2">
      <c r="B40" s="136" t="s">
        <v>3468</v>
      </c>
      <c r="C40" s="555" t="s">
        <v>3485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87"/>
    </row>
    <row r="41" spans="2:11" s="14" customFormat="1" ht="18.75" hidden="1" customHeight="1" x14ac:dyDescent="0.2">
      <c r="B41" s="136" t="s">
        <v>3470</v>
      </c>
      <c r="C41" s="555" t="s">
        <v>3486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87"/>
    </row>
    <row r="42" spans="2:11" s="14" customFormat="1" ht="18.75" hidden="1" customHeight="1" x14ac:dyDescent="0.2">
      <c r="B42" s="136" t="s">
        <v>3472</v>
      </c>
      <c r="C42" s="555" t="s">
        <v>3487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87"/>
    </row>
    <row r="43" spans="2:11" s="14" customFormat="1" ht="18.75" hidden="1" customHeight="1" x14ac:dyDescent="0.2">
      <c r="B43" s="136" t="s">
        <v>3474</v>
      </c>
      <c r="C43" s="555" t="s">
        <v>3488</v>
      </c>
      <c r="D43" s="6">
        <f>D42+7</f>
        <v>44672</v>
      </c>
      <c r="E43" s="6">
        <f t="shared" si="3"/>
        <v>44681</v>
      </c>
      <c r="F43" s="580" t="s">
        <v>4000</v>
      </c>
      <c r="G43" s="6" t="s">
        <v>4001</v>
      </c>
      <c r="H43" s="6">
        <v>44682</v>
      </c>
      <c r="I43" s="6"/>
      <c r="J43" s="9"/>
      <c r="K43" s="587"/>
    </row>
    <row r="44" spans="2:11" s="14" customFormat="1" ht="18.75" hidden="1" customHeight="1" x14ac:dyDescent="0.2">
      <c r="B44" s="136" t="s">
        <v>3449</v>
      </c>
      <c r="C44" s="555" t="s">
        <v>3489</v>
      </c>
      <c r="D44" s="6">
        <f>D43+7</f>
        <v>44679</v>
      </c>
      <c r="E44" s="6">
        <f t="shared" si="3"/>
        <v>44688</v>
      </c>
      <c r="F44" s="6" t="s">
        <v>509</v>
      </c>
      <c r="G44" s="6"/>
      <c r="H44" s="6">
        <v>44690</v>
      </c>
      <c r="I44" s="6"/>
      <c r="J44" s="9"/>
      <c r="K44" s="587"/>
    </row>
    <row r="45" spans="2:11" s="14" customFormat="1" ht="18.75" hidden="1" customHeight="1" x14ac:dyDescent="0.2">
      <c r="B45" s="136" t="s">
        <v>3451</v>
      </c>
      <c r="C45" s="555" t="s">
        <v>3490</v>
      </c>
      <c r="D45" s="6">
        <f>D44+7</f>
        <v>44686</v>
      </c>
      <c r="E45" s="6">
        <f t="shared" si="3"/>
        <v>44695</v>
      </c>
      <c r="F45" s="6" t="s">
        <v>4002</v>
      </c>
      <c r="G45" s="6" t="s">
        <v>4003</v>
      </c>
      <c r="H45" s="6">
        <v>44695</v>
      </c>
      <c r="I45" s="6"/>
      <c r="J45" s="9"/>
      <c r="K45" s="587"/>
    </row>
    <row r="46" spans="2:11" s="14" customFormat="1" ht="18.75" hidden="1" customHeight="1" x14ac:dyDescent="0.2">
      <c r="B46" s="575" t="s">
        <v>3453</v>
      </c>
      <c r="C46" s="555" t="s">
        <v>3491</v>
      </c>
      <c r="D46" s="6">
        <v>44693</v>
      </c>
      <c r="E46" s="6">
        <f>D46+9</f>
        <v>44702</v>
      </c>
      <c r="F46" s="6" t="s">
        <v>1479</v>
      </c>
      <c r="G46" s="6" t="s">
        <v>4004</v>
      </c>
      <c r="H46" s="6">
        <f>E46</f>
        <v>44702</v>
      </c>
      <c r="I46" s="6"/>
      <c r="J46" s="9"/>
      <c r="K46" s="587"/>
    </row>
    <row r="47" spans="2:11" s="14" customFormat="1" ht="18.75" hidden="1" customHeight="1" x14ac:dyDescent="0.2">
      <c r="B47" s="136" t="s">
        <v>3456</v>
      </c>
      <c r="C47" s="555" t="s">
        <v>3492</v>
      </c>
      <c r="D47" s="6">
        <v>44700</v>
      </c>
      <c r="E47" s="6">
        <f>D47+9</f>
        <v>44709</v>
      </c>
      <c r="F47" s="6" t="s">
        <v>1485</v>
      </c>
      <c r="G47" s="6" t="s">
        <v>4005</v>
      </c>
      <c r="H47" s="6">
        <f t="shared" ref="H47:H53" si="4">E47</f>
        <v>44709</v>
      </c>
      <c r="I47" s="6"/>
      <c r="J47" s="9"/>
      <c r="K47" s="587"/>
    </row>
    <row r="48" spans="2:11" s="14" customFormat="1" ht="18.75" hidden="1" customHeight="1" x14ac:dyDescent="0.2">
      <c r="B48" s="136" t="s">
        <v>3458</v>
      </c>
      <c r="C48" s="555" t="s">
        <v>3493</v>
      </c>
      <c r="D48" s="6">
        <v>44707</v>
      </c>
      <c r="E48" s="6">
        <f>D48+9</f>
        <v>44716</v>
      </c>
      <c r="F48" s="6" t="s">
        <v>509</v>
      </c>
      <c r="G48" s="6" t="s">
        <v>509</v>
      </c>
      <c r="H48" s="6">
        <f t="shared" si="4"/>
        <v>44716</v>
      </c>
      <c r="I48" s="6"/>
      <c r="J48" s="9"/>
      <c r="K48" s="587">
        <v>44709</v>
      </c>
    </row>
    <row r="49" spans="2:11" s="14" customFormat="1" ht="18.75" customHeight="1" x14ac:dyDescent="0.2">
      <c r="B49" s="136" t="s">
        <v>3460</v>
      </c>
      <c r="C49" s="555" t="s">
        <v>3494</v>
      </c>
      <c r="D49" s="6">
        <v>44719</v>
      </c>
      <c r="E49" s="6">
        <f t="shared" ref="E49:E52" si="5">D49+9</f>
        <v>44728</v>
      </c>
      <c r="F49" s="6" t="s">
        <v>509</v>
      </c>
      <c r="G49" s="6" t="s">
        <v>509</v>
      </c>
      <c r="H49" s="6">
        <f t="shared" si="4"/>
        <v>44728</v>
      </c>
      <c r="I49" s="6"/>
      <c r="J49" s="9"/>
      <c r="K49" s="587">
        <f>K48+7</f>
        <v>44716</v>
      </c>
    </row>
    <row r="50" spans="2:11" s="14" customFormat="1" ht="18.75" customHeight="1" x14ac:dyDescent="0.2">
      <c r="B50" s="136" t="s">
        <v>3462</v>
      </c>
      <c r="C50" s="555" t="s">
        <v>3495</v>
      </c>
      <c r="D50" s="6">
        <v>44724</v>
      </c>
      <c r="E50" s="6">
        <f t="shared" si="5"/>
        <v>44733</v>
      </c>
      <c r="F50" s="6" t="s">
        <v>509</v>
      </c>
      <c r="G50" s="6" t="s">
        <v>509</v>
      </c>
      <c r="H50" s="6">
        <f t="shared" si="4"/>
        <v>44733</v>
      </c>
      <c r="I50" s="6"/>
      <c r="J50" s="9"/>
      <c r="K50" s="587">
        <f t="shared" ref="K50:K53" si="6">K49+7</f>
        <v>44723</v>
      </c>
    </row>
    <row r="51" spans="2:11" s="14" customFormat="1" ht="18.75" customHeight="1" x14ac:dyDescent="0.2">
      <c r="B51" s="136" t="s">
        <v>3466</v>
      </c>
      <c r="C51" s="555" t="s">
        <v>3496</v>
      </c>
      <c r="D51" s="6">
        <v>44728</v>
      </c>
      <c r="E51" s="6">
        <f t="shared" si="5"/>
        <v>44737</v>
      </c>
      <c r="F51" s="6" t="s">
        <v>509</v>
      </c>
      <c r="G51" s="6" t="s">
        <v>509</v>
      </c>
      <c r="H51" s="6">
        <f t="shared" si="4"/>
        <v>44737</v>
      </c>
      <c r="I51" s="6"/>
      <c r="J51" s="9"/>
      <c r="K51" s="587">
        <f t="shared" si="6"/>
        <v>44730</v>
      </c>
    </row>
    <row r="52" spans="2:11" s="14" customFormat="1" ht="18.75" customHeight="1" x14ac:dyDescent="0.2">
      <c r="B52" s="581" t="s">
        <v>3464</v>
      </c>
      <c r="C52" s="555" t="s">
        <v>3497</v>
      </c>
      <c r="D52" s="6">
        <v>44743</v>
      </c>
      <c r="E52" s="498">
        <f t="shared" si="5"/>
        <v>44752</v>
      </c>
      <c r="F52" s="6" t="s">
        <v>509</v>
      </c>
      <c r="G52" s="6" t="s">
        <v>509</v>
      </c>
      <c r="H52" s="6">
        <f t="shared" si="4"/>
        <v>44752</v>
      </c>
      <c r="I52" s="6"/>
      <c r="J52" s="9"/>
      <c r="K52" s="587">
        <f t="shared" si="6"/>
        <v>44737</v>
      </c>
    </row>
    <row r="53" spans="2:11" s="14" customFormat="1" ht="18.75" customHeight="1" x14ac:dyDescent="0.2">
      <c r="B53" s="586" t="s">
        <v>4006</v>
      </c>
      <c r="C53" s="555" t="s">
        <v>3499</v>
      </c>
      <c r="D53" s="6">
        <v>44743</v>
      </c>
      <c r="E53" s="498">
        <f>D53+9</f>
        <v>44752</v>
      </c>
      <c r="F53" s="6" t="s">
        <v>509</v>
      </c>
      <c r="G53" s="6" t="s">
        <v>509</v>
      </c>
      <c r="H53" s="6">
        <f t="shared" si="4"/>
        <v>44752</v>
      </c>
      <c r="I53" s="6"/>
      <c r="J53" s="9"/>
      <c r="K53" s="587">
        <f t="shared" si="6"/>
        <v>44744</v>
      </c>
    </row>
    <row r="54" spans="2:11" s="14" customFormat="1" ht="18.75" customHeight="1" x14ac:dyDescent="0.2">
      <c r="B54" s="586" t="s">
        <v>3470</v>
      </c>
      <c r="C54" s="555" t="s">
        <v>3500</v>
      </c>
      <c r="D54" s="6">
        <v>44753</v>
      </c>
      <c r="E54" s="6">
        <f t="shared" ref="E54:E56" si="7">D54+9</f>
        <v>44762</v>
      </c>
      <c r="F54" s="6" t="s">
        <v>509</v>
      </c>
      <c r="G54" s="6" t="s">
        <v>509</v>
      </c>
      <c r="H54" s="6">
        <f t="shared" ref="H54:H56" si="8">E54</f>
        <v>44762</v>
      </c>
      <c r="I54" s="6"/>
      <c r="J54" s="600" t="s">
        <v>4007</v>
      </c>
      <c r="K54" s="587">
        <f t="shared" ref="K54:K56" si="9">K53+7</f>
        <v>44751</v>
      </c>
    </row>
    <row r="55" spans="2:11" s="14" customFormat="1" ht="18.75" customHeight="1" x14ac:dyDescent="0.2">
      <c r="B55" s="586" t="s">
        <v>3472</v>
      </c>
      <c r="C55" s="555" t="s">
        <v>3501</v>
      </c>
      <c r="D55" s="6">
        <v>44756</v>
      </c>
      <c r="E55" s="498">
        <f t="shared" si="7"/>
        <v>44765</v>
      </c>
      <c r="F55" s="6" t="s">
        <v>509</v>
      </c>
      <c r="G55" s="6" t="s">
        <v>509</v>
      </c>
      <c r="H55" s="498">
        <f t="shared" si="8"/>
        <v>44765</v>
      </c>
      <c r="I55" s="498"/>
      <c r="J55" s="9"/>
      <c r="K55" s="587">
        <f t="shared" si="9"/>
        <v>44758</v>
      </c>
    </row>
    <row r="56" spans="2:11" s="14" customFormat="1" ht="18.75" customHeight="1" x14ac:dyDescent="0.25">
      <c r="B56" s="590" t="s">
        <v>388</v>
      </c>
      <c r="C56" s="591" t="s">
        <v>3503</v>
      </c>
      <c r="D56" s="498">
        <v>44763</v>
      </c>
      <c r="E56" s="498">
        <f t="shared" si="7"/>
        <v>44772</v>
      </c>
      <c r="F56" s="498" t="s">
        <v>509</v>
      </c>
      <c r="G56" s="498" t="s">
        <v>509</v>
      </c>
      <c r="H56" s="498">
        <f t="shared" si="8"/>
        <v>44772</v>
      </c>
      <c r="I56" s="498"/>
      <c r="J56" s="9"/>
      <c r="K56" s="587">
        <f t="shared" si="9"/>
        <v>44765</v>
      </c>
    </row>
    <row r="57" spans="2:11" s="14" customFormat="1" ht="18.75" customHeight="1" x14ac:dyDescent="0.2">
      <c r="B57" s="589" t="s">
        <v>3504</v>
      </c>
      <c r="C57" s="137" t="s">
        <v>3505</v>
      </c>
      <c r="D57" s="6">
        <v>44770</v>
      </c>
      <c r="E57" s="6">
        <f t="shared" ref="E57" si="10">D57+9</f>
        <v>44779</v>
      </c>
      <c r="F57" s="6" t="s">
        <v>509</v>
      </c>
      <c r="G57" s="6" t="s">
        <v>509</v>
      </c>
      <c r="H57" s="6">
        <f t="shared" ref="H57" si="11">E57</f>
        <v>44779</v>
      </c>
      <c r="I57" s="6"/>
      <c r="J57" s="9"/>
      <c r="K57" s="587">
        <f t="shared" ref="K57:K61" si="12">K56+7</f>
        <v>44772</v>
      </c>
    </row>
    <row r="58" spans="2:11" s="14" customFormat="1" ht="18.75" customHeight="1" x14ac:dyDescent="0.2">
      <c r="B58" s="589" t="s">
        <v>3449</v>
      </c>
      <c r="C58" s="137" t="s">
        <v>3506</v>
      </c>
      <c r="D58" s="6">
        <v>44777</v>
      </c>
      <c r="E58" s="6">
        <f t="shared" ref="E58" si="13">D58+9</f>
        <v>44786</v>
      </c>
      <c r="F58" s="6" t="s">
        <v>509</v>
      </c>
      <c r="G58" s="6" t="s">
        <v>509</v>
      </c>
      <c r="H58" s="6">
        <f t="shared" ref="H58" si="14">E58</f>
        <v>44786</v>
      </c>
      <c r="I58" s="6"/>
      <c r="J58" s="9"/>
      <c r="K58" s="587">
        <f t="shared" si="12"/>
        <v>44779</v>
      </c>
    </row>
    <row r="59" spans="2:11" s="14" customFormat="1" ht="18.75" customHeight="1" x14ac:dyDescent="0.2">
      <c r="B59" s="589" t="s">
        <v>3451</v>
      </c>
      <c r="C59" s="137" t="s">
        <v>3507</v>
      </c>
      <c r="D59" s="6">
        <v>44784</v>
      </c>
      <c r="E59" s="6">
        <f t="shared" ref="E59" si="15">D59+9</f>
        <v>44793</v>
      </c>
      <c r="F59" s="6" t="s">
        <v>509</v>
      </c>
      <c r="G59" s="6" t="s">
        <v>509</v>
      </c>
      <c r="H59" s="6">
        <f t="shared" ref="H59" si="16">E59</f>
        <v>44793</v>
      </c>
      <c r="I59" s="6"/>
      <c r="J59" s="9"/>
      <c r="K59" s="587">
        <f t="shared" si="12"/>
        <v>44786</v>
      </c>
    </row>
    <row r="60" spans="2:11" s="14" customFormat="1" ht="18.75" customHeight="1" x14ac:dyDescent="0.2">
      <c r="B60" s="589" t="s">
        <v>3508</v>
      </c>
      <c r="C60" s="137" t="s">
        <v>3509</v>
      </c>
      <c r="D60" s="6">
        <v>44791</v>
      </c>
      <c r="E60" s="6">
        <f t="shared" ref="E60" si="17">D60+9</f>
        <v>44800</v>
      </c>
      <c r="F60" s="6" t="s">
        <v>509</v>
      </c>
      <c r="G60" s="6" t="s">
        <v>509</v>
      </c>
      <c r="H60" s="6">
        <f t="shared" ref="H60" si="18">E60</f>
        <v>44800</v>
      </c>
      <c r="I60" s="6"/>
      <c r="J60" s="9"/>
      <c r="K60" s="587">
        <f t="shared" si="12"/>
        <v>44793</v>
      </c>
    </row>
    <row r="61" spans="2:11" s="14" customFormat="1" ht="18.75" customHeight="1" x14ac:dyDescent="0.2">
      <c r="B61" s="589" t="s">
        <v>3456</v>
      </c>
      <c r="C61" s="137" t="s">
        <v>3510</v>
      </c>
      <c r="D61" s="6">
        <v>44798</v>
      </c>
      <c r="E61" s="6">
        <f t="shared" ref="E61" si="19">D61+9</f>
        <v>44807</v>
      </c>
      <c r="F61" s="6" t="s">
        <v>509</v>
      </c>
      <c r="G61" s="6" t="s">
        <v>509</v>
      </c>
      <c r="H61" s="6">
        <f t="shared" ref="H61" si="20">E61</f>
        <v>44807</v>
      </c>
      <c r="I61" s="6"/>
      <c r="J61" s="9"/>
      <c r="K61" s="587">
        <f t="shared" si="12"/>
        <v>44800</v>
      </c>
    </row>
    <row r="65" spans="2:11" s="14" customFormat="1" ht="39" customHeight="1" x14ac:dyDescent="0.2">
      <c r="B65" s="539" t="s">
        <v>1406</v>
      </c>
      <c r="C65" s="404" t="s">
        <v>3438</v>
      </c>
      <c r="D65" s="404" t="s">
        <v>1407</v>
      </c>
      <c r="E65" s="119" t="s">
        <v>3973</v>
      </c>
      <c r="F65" s="1248" t="s">
        <v>1409</v>
      </c>
      <c r="G65" s="1245" t="s">
        <v>381</v>
      </c>
      <c r="H65" s="1248" t="s">
        <v>1408</v>
      </c>
      <c r="I65" s="371"/>
      <c r="J65" s="9"/>
      <c r="K65" s="9"/>
    </row>
    <row r="66" spans="2:11" s="14" customFormat="1" ht="18.75" customHeight="1" x14ac:dyDescent="0.2">
      <c r="B66" s="4" t="s">
        <v>380</v>
      </c>
      <c r="C66" s="4" t="s">
        <v>381</v>
      </c>
      <c r="D66" s="404"/>
      <c r="E66" s="4" t="s">
        <v>174</v>
      </c>
      <c r="F66" s="1249"/>
      <c r="G66" s="1246"/>
      <c r="H66" s="1249"/>
      <c r="I66" s="4"/>
      <c r="J66" s="9"/>
      <c r="K66" s="9"/>
    </row>
    <row r="67" spans="2:11" s="14" customFormat="1" ht="18.75" customHeight="1" x14ac:dyDescent="0.2">
      <c r="B67" s="557" t="s">
        <v>4008</v>
      </c>
      <c r="C67" s="558" t="s">
        <v>4009</v>
      </c>
      <c r="D67" s="558">
        <v>44623</v>
      </c>
      <c r="E67" s="6">
        <f>D67+11</f>
        <v>44634</v>
      </c>
      <c r="F67" s="6" t="s">
        <v>509</v>
      </c>
      <c r="G67" s="6" t="s">
        <v>509</v>
      </c>
      <c r="H67" s="6"/>
      <c r="I67" s="422"/>
      <c r="J67" s="9"/>
      <c r="K67" s="9"/>
    </row>
    <row r="68" spans="2:11" s="14" customFormat="1" ht="18.75" customHeight="1" x14ac:dyDescent="0.2">
      <c r="B68" s="557" t="s">
        <v>3955</v>
      </c>
      <c r="C68" s="558" t="s">
        <v>4010</v>
      </c>
      <c r="D68" s="558">
        <v>44635</v>
      </c>
      <c r="E68" s="6">
        <f t="shared" ref="E68:E71" si="21">D68+11</f>
        <v>44646</v>
      </c>
      <c r="F68" s="6" t="s">
        <v>509</v>
      </c>
      <c r="G68" s="6" t="s">
        <v>509</v>
      </c>
      <c r="H68" s="6"/>
      <c r="I68" s="6"/>
      <c r="J68" s="9"/>
      <c r="K68" s="9"/>
    </row>
    <row r="69" spans="2:11" s="14" customFormat="1" ht="18.75" customHeight="1" x14ac:dyDescent="0.2">
      <c r="B69" s="557" t="s">
        <v>4011</v>
      </c>
      <c r="C69" s="558" t="s">
        <v>4012</v>
      </c>
      <c r="D69" s="558">
        <v>44640</v>
      </c>
      <c r="E69" s="6">
        <f t="shared" si="21"/>
        <v>44651</v>
      </c>
      <c r="F69" s="6" t="s">
        <v>509</v>
      </c>
      <c r="G69" s="6" t="s">
        <v>509</v>
      </c>
      <c r="H69" s="6"/>
      <c r="I69" s="6"/>
      <c r="J69" s="9"/>
      <c r="K69" s="9"/>
    </row>
    <row r="70" spans="2:11" s="14" customFormat="1" ht="18.75" customHeight="1" x14ac:dyDescent="0.2">
      <c r="B70" s="557" t="s">
        <v>3961</v>
      </c>
      <c r="C70" s="558" t="s">
        <v>4013</v>
      </c>
      <c r="D70" s="558">
        <v>44644</v>
      </c>
      <c r="E70" s="6">
        <f t="shared" si="21"/>
        <v>44655</v>
      </c>
      <c r="F70" s="6" t="s">
        <v>509</v>
      </c>
      <c r="G70" s="6" t="s">
        <v>509</v>
      </c>
      <c r="H70" s="6"/>
      <c r="I70" s="6"/>
      <c r="J70" s="9"/>
      <c r="K70" s="9"/>
    </row>
    <row r="71" spans="2:11" s="14" customFormat="1" ht="18.75" customHeight="1" x14ac:dyDescent="0.2">
      <c r="B71" s="557" t="s">
        <v>3965</v>
      </c>
      <c r="C71" s="558" t="s">
        <v>4014</v>
      </c>
      <c r="D71" s="558">
        <v>44650</v>
      </c>
      <c r="E71" s="6">
        <f t="shared" si="21"/>
        <v>44661</v>
      </c>
      <c r="F71" s="6" t="s">
        <v>509</v>
      </c>
      <c r="G71" s="6" t="s">
        <v>509</v>
      </c>
      <c r="H71" s="6"/>
      <c r="I71" s="6"/>
      <c r="J71" s="9"/>
      <c r="K71" s="9"/>
    </row>
    <row r="72" spans="2:11" s="14" customFormat="1" ht="18.75" customHeight="1" x14ac:dyDescent="0.2">
      <c r="B72" s="499"/>
      <c r="C72" s="556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 x14ac:dyDescent="0.2">
      <c r="B73" s="499"/>
      <c r="C73" s="556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 x14ac:dyDescent="0.2">
      <c r="B74" s="8" t="s">
        <v>535</v>
      </c>
      <c r="C74" s="11"/>
      <c r="D74" s="11"/>
      <c r="E74" s="15"/>
      <c r="F74" s="2" t="s">
        <v>1315</v>
      </c>
      <c r="G74" s="2"/>
      <c r="H74" s="11"/>
      <c r="I74" s="2" t="s">
        <v>537</v>
      </c>
      <c r="J74" s="2"/>
      <c r="K74" s="2"/>
    </row>
    <row r="75" spans="2:11" s="12" customFormat="1" ht="18.75" customHeight="1" x14ac:dyDescent="0.2">
      <c r="B75" s="197" t="s">
        <v>538</v>
      </c>
      <c r="C75" s="193"/>
      <c r="D75" s="198" t="s">
        <v>539</v>
      </c>
      <c r="E75" s="15"/>
      <c r="F75" s="11" t="s">
        <v>540</v>
      </c>
      <c r="G75" s="11"/>
      <c r="H75" s="198" t="s">
        <v>541</v>
      </c>
      <c r="I75" s="197" t="s">
        <v>542</v>
      </c>
      <c r="J75" s="193"/>
      <c r="K75" s="198" t="s">
        <v>543</v>
      </c>
    </row>
    <row r="76" spans="2:11" s="12" customFormat="1" ht="18.75" customHeight="1" x14ac:dyDescent="0.2">
      <c r="B76" s="425" t="s">
        <v>544</v>
      </c>
      <c r="C76" s="202"/>
      <c r="D76" s="585" t="s">
        <v>545</v>
      </c>
      <c r="E76" s="197"/>
      <c r="F76" s="725" t="s">
        <v>546</v>
      </c>
      <c r="G76" s="725" t="s">
        <v>547</v>
      </c>
      <c r="H76" s="252" t="s">
        <v>548</v>
      </c>
      <c r="I76" s="201" t="s">
        <v>549</v>
      </c>
      <c r="J76" s="202" t="s">
        <v>1316</v>
      </c>
      <c r="K76" s="203" t="s">
        <v>550</v>
      </c>
    </row>
    <row r="77" spans="2:11" s="14" customFormat="1" ht="18.75" customHeight="1" x14ac:dyDescent="0.2">
      <c r="B77" s="425" t="s">
        <v>551</v>
      </c>
      <c r="C77" s="202"/>
      <c r="D77" s="585" t="s">
        <v>552</v>
      </c>
      <c r="E77" s="197"/>
      <c r="F77" s="725" t="s">
        <v>553</v>
      </c>
      <c r="G77" s="725" t="s">
        <v>554</v>
      </c>
      <c r="H77" s="252" t="s">
        <v>555</v>
      </c>
      <c r="I77" s="201" t="s">
        <v>556</v>
      </c>
      <c r="J77" s="202" t="s">
        <v>1317</v>
      </c>
      <c r="K77" s="203" t="s">
        <v>557</v>
      </c>
    </row>
    <row r="78" spans="2:11" s="14" customFormat="1" ht="18.75" customHeight="1" x14ac:dyDescent="0.2">
      <c r="B78" s="201" t="s">
        <v>2623</v>
      </c>
      <c r="C78" s="202"/>
      <c r="D78" s="203" t="s">
        <v>559</v>
      </c>
      <c r="E78" s="197"/>
      <c r="F78" s="725" t="s">
        <v>560</v>
      </c>
      <c r="G78" s="725" t="s">
        <v>561</v>
      </c>
      <c r="H78" s="252" t="s">
        <v>562</v>
      </c>
      <c r="I78" s="201" t="s">
        <v>1320</v>
      </c>
      <c r="J78" s="202" t="s">
        <v>1321</v>
      </c>
      <c r="K78" s="203" t="s">
        <v>1322</v>
      </c>
    </row>
    <row r="79" spans="2:11" s="14" customFormat="1" ht="18.75" customHeight="1" x14ac:dyDescent="0.2">
      <c r="B79" s="201" t="s">
        <v>565</v>
      </c>
      <c r="C79" s="202"/>
      <c r="D79" s="203" t="s">
        <v>566</v>
      </c>
      <c r="E79" s="197"/>
      <c r="F79" s="725" t="s">
        <v>567</v>
      </c>
      <c r="G79" s="725" t="s">
        <v>568</v>
      </c>
      <c r="H79" s="252" t="s">
        <v>569</v>
      </c>
      <c r="I79" s="201" t="s">
        <v>570</v>
      </c>
      <c r="J79" s="202" t="s">
        <v>1323</v>
      </c>
      <c r="K79" s="203" t="s">
        <v>571</v>
      </c>
    </row>
    <row r="80" spans="2:11" s="14" customFormat="1" ht="18.75" customHeight="1" x14ac:dyDescent="0.2">
      <c r="B80" s="425" t="s">
        <v>572</v>
      </c>
      <c r="C80" s="202"/>
      <c r="D80" s="585" t="s">
        <v>573</v>
      </c>
      <c r="E80" s="197"/>
      <c r="F80" s="725" t="s">
        <v>2624</v>
      </c>
      <c r="G80" s="725" t="s">
        <v>575</v>
      </c>
      <c r="H80" s="252" t="s">
        <v>2625</v>
      </c>
      <c r="I80" s="201" t="s">
        <v>577</v>
      </c>
      <c r="J80" s="202" t="s">
        <v>1324</v>
      </c>
      <c r="K80" s="203" t="s">
        <v>578</v>
      </c>
    </row>
    <row r="81" spans="2:11" s="14" customFormat="1" ht="18.75" customHeight="1" x14ac:dyDescent="0.2">
      <c r="B81" s="425" t="s">
        <v>1325</v>
      </c>
      <c r="C81" s="202"/>
      <c r="D81" s="585" t="s">
        <v>1326</v>
      </c>
      <c r="E81" s="197"/>
      <c r="F81" s="725" t="s">
        <v>2626</v>
      </c>
      <c r="G81" s="725" t="s">
        <v>582</v>
      </c>
      <c r="H81" s="252" t="s">
        <v>2627</v>
      </c>
      <c r="I81" s="201" t="s">
        <v>1327</v>
      </c>
      <c r="J81" s="202" t="s">
        <v>1328</v>
      </c>
      <c r="K81" s="203" t="s">
        <v>1329</v>
      </c>
    </row>
    <row r="82" spans="2:11" s="14" customFormat="1" ht="18.75" customHeight="1" x14ac:dyDescent="0.2">
      <c r="B82" s="425" t="s">
        <v>1330</v>
      </c>
      <c r="C82" s="202"/>
      <c r="D82" s="585" t="s">
        <v>1331</v>
      </c>
      <c r="E82" s="197"/>
      <c r="F82" s="518"/>
      <c r="G82"/>
      <c r="H82"/>
    </row>
    <row r="83" spans="2:11" s="14" customFormat="1" ht="18.75" customHeight="1" x14ac:dyDescent="0.2">
      <c r="B83" s="425" t="s">
        <v>586</v>
      </c>
      <c r="C83" s="202"/>
      <c r="D83" s="585" t="s">
        <v>587</v>
      </c>
      <c r="E83" s="11"/>
      <c r="F83" s="11"/>
      <c r="H83" s="13"/>
      <c r="I83" s="11"/>
      <c r="J83" s="16"/>
      <c r="K83" s="13"/>
    </row>
    <row r="84" spans="2:11" ht="18.75" customHeight="1" x14ac:dyDescent="0.2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 x14ac:dyDescent="0.2">
      <c r="B85" s="11" t="s">
        <v>1332</v>
      </c>
      <c r="C85" s="11" t="s">
        <v>1333</v>
      </c>
      <c r="D85" s="13"/>
      <c r="F85" s="11" t="s">
        <v>1334</v>
      </c>
      <c r="G85" s="16" t="s">
        <v>1335</v>
      </c>
      <c r="H85" s="14"/>
      <c r="I85" s="11" t="s">
        <v>1334</v>
      </c>
      <c r="J85" s="11" t="s">
        <v>1336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1" orientation="landscape" r:id="rId14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 x14ac:dyDescent="0.2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 x14ac:dyDescent="0.2">
      <c r="B2" s="8" t="s">
        <v>1179</v>
      </c>
    </row>
    <row r="3" spans="2:8" ht="18" customHeight="1" x14ac:dyDescent="0.2">
      <c r="B3" s="165"/>
    </row>
    <row r="4" spans="2:8" ht="18" customHeight="1" x14ac:dyDescent="0.2">
      <c r="C4" s="313" t="s">
        <v>4015</v>
      </c>
      <c r="H4" s="147"/>
    </row>
    <row r="6" spans="2:8" s="145" customFormat="1" ht="18" customHeight="1" x14ac:dyDescent="0.2">
      <c r="B6" s="170"/>
      <c r="C6" s="158"/>
      <c r="D6" s="208" t="s">
        <v>1407</v>
      </c>
      <c r="E6" s="332" t="s">
        <v>252</v>
      </c>
      <c r="F6" s="163" t="s">
        <v>183</v>
      </c>
      <c r="G6" s="332" t="s">
        <v>366</v>
      </c>
      <c r="H6" s="174"/>
    </row>
    <row r="7" spans="2:8" s="145" customFormat="1" ht="18" customHeight="1" x14ac:dyDescent="0.2">
      <c r="B7" s="158"/>
      <c r="C7" s="169" t="s">
        <v>1181</v>
      </c>
      <c r="D7" s="209"/>
      <c r="E7" s="332" t="s">
        <v>260</v>
      </c>
      <c r="F7" s="332" t="s">
        <v>171</v>
      </c>
      <c r="G7" s="332" t="s">
        <v>228</v>
      </c>
      <c r="H7" s="174"/>
    </row>
    <row r="8" spans="2:8" s="145" customFormat="1" ht="18" customHeight="1" x14ac:dyDescent="0.2">
      <c r="B8" s="152" t="s">
        <v>380</v>
      </c>
      <c r="C8" s="152" t="s">
        <v>381</v>
      </c>
      <c r="D8" s="152" t="s">
        <v>1187</v>
      </c>
      <c r="E8" s="152" t="s">
        <v>1187</v>
      </c>
      <c r="F8" s="152" t="s">
        <v>1187</v>
      </c>
      <c r="G8" s="152" t="s">
        <v>1187</v>
      </c>
      <c r="H8" s="174"/>
    </row>
    <row r="9" spans="2:8" s="145" customFormat="1" ht="18" customHeight="1" x14ac:dyDescent="0.2">
      <c r="B9" s="172" t="s">
        <v>4016</v>
      </c>
      <c r="C9" s="175" t="s">
        <v>4017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 x14ac:dyDescent="0.2">
      <c r="B10" s="172" t="s">
        <v>3333</v>
      </c>
      <c r="C10" s="175" t="s">
        <v>4018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 x14ac:dyDescent="0.2">
      <c r="B11" s="172" t="s">
        <v>3659</v>
      </c>
      <c r="C11" s="175" t="s">
        <v>4019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 x14ac:dyDescent="0.2">
      <c r="B12" s="172" t="s">
        <v>3605</v>
      </c>
      <c r="C12" s="175" t="s">
        <v>4020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 x14ac:dyDescent="0.2">
      <c r="B13" s="171" t="s">
        <v>2979</v>
      </c>
      <c r="C13" s="173" t="s">
        <v>4021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 x14ac:dyDescent="0.2">
      <c r="B14" s="171" t="s">
        <v>4022</v>
      </c>
      <c r="C14" s="173" t="s">
        <v>4023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 x14ac:dyDescent="0.2">
      <c r="B15" s="323" t="s">
        <v>388</v>
      </c>
      <c r="C15" s="173" t="s">
        <v>4024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 x14ac:dyDescent="0.2">
      <c r="B16" s="171" t="s">
        <v>3321</v>
      </c>
      <c r="C16" s="173" t="s">
        <v>4025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 x14ac:dyDescent="0.2">
      <c r="B17" s="171" t="s">
        <v>3030</v>
      </c>
      <c r="C17" s="173" t="s">
        <v>4026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 x14ac:dyDescent="0.2">
      <c r="B18" s="172" t="s">
        <v>3380</v>
      </c>
      <c r="C18" s="175" t="s">
        <v>4027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 x14ac:dyDescent="0.2">
      <c r="B19" s="172" t="s">
        <v>4016</v>
      </c>
      <c r="C19" s="175" t="s">
        <v>4028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 x14ac:dyDescent="0.2">
      <c r="B20" s="172" t="s">
        <v>3333</v>
      </c>
      <c r="C20" s="175" t="s">
        <v>4029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 x14ac:dyDescent="0.2">
      <c r="B21" s="172" t="s">
        <v>3659</v>
      </c>
      <c r="C21" s="175" t="s">
        <v>4030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1303</v>
      </c>
      <c r="I21" s="174"/>
      <c r="J21" s="174"/>
    </row>
    <row r="22" spans="2:12" s="145" customFormat="1" ht="18" customHeight="1" x14ac:dyDescent="0.2">
      <c r="B22" s="157" t="s">
        <v>829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 x14ac:dyDescent="0.2">
      <c r="B23" s="157"/>
      <c r="L23" s="147"/>
    </row>
    <row r="24" spans="2:12" s="159" customFormat="1" ht="18" customHeight="1" x14ac:dyDescent="0.2">
      <c r="B24" s="192" t="s">
        <v>535</v>
      </c>
      <c r="C24" s="193"/>
      <c r="D24" s="193"/>
      <c r="E24" s="194"/>
      <c r="F24" s="195" t="s">
        <v>1315</v>
      </c>
      <c r="G24" s="195"/>
      <c r="H24" s="193"/>
      <c r="I24" s="193"/>
      <c r="J24" s="195" t="s">
        <v>537</v>
      </c>
      <c r="K24" s="195"/>
      <c r="L24" s="195"/>
    </row>
    <row r="25" spans="2:12" s="159" customFormat="1" ht="18" customHeight="1" x14ac:dyDescent="0.2">
      <c r="B25" s="197" t="s">
        <v>538</v>
      </c>
      <c r="C25" s="193"/>
      <c r="D25" s="198" t="s">
        <v>539</v>
      </c>
      <c r="E25" s="199"/>
      <c r="F25" s="197" t="s">
        <v>540</v>
      </c>
      <c r="G25" s="193"/>
      <c r="H25" s="198" t="s">
        <v>541</v>
      </c>
      <c r="I25" s="193"/>
      <c r="J25" s="197" t="s">
        <v>542</v>
      </c>
      <c r="K25" s="193"/>
      <c r="L25" s="198" t="s">
        <v>543</v>
      </c>
    </row>
    <row r="26" spans="2:12" s="159" customFormat="1" ht="18" customHeight="1" x14ac:dyDescent="0.2">
      <c r="B26" s="201" t="s">
        <v>3883</v>
      </c>
      <c r="C26" s="202" t="s">
        <v>3884</v>
      </c>
      <c r="D26" s="203" t="s">
        <v>3885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549</v>
      </c>
      <c r="K26" s="202" t="s">
        <v>1316</v>
      </c>
      <c r="L26" s="203" t="s">
        <v>550</v>
      </c>
    </row>
    <row r="27" spans="2:12" s="159" customFormat="1" ht="18" customHeight="1" x14ac:dyDescent="0.2">
      <c r="B27" s="201" t="s">
        <v>3886</v>
      </c>
      <c r="C27" s="202" t="s">
        <v>3887</v>
      </c>
      <c r="D27" s="203" t="s">
        <v>3888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556</v>
      </c>
      <c r="K27" s="202" t="s">
        <v>1317</v>
      </c>
      <c r="L27" s="203" t="s">
        <v>557</v>
      </c>
    </row>
    <row r="28" spans="2:12" s="159" customFormat="1" ht="18" customHeight="1" x14ac:dyDescent="0.2">
      <c r="B28" s="201" t="s">
        <v>1318</v>
      </c>
      <c r="C28" s="202" t="s">
        <v>3889</v>
      </c>
      <c r="D28" s="203" t="s">
        <v>1319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1320</v>
      </c>
      <c r="K28" s="202" t="s">
        <v>1321</v>
      </c>
      <c r="L28" s="203" t="s">
        <v>1322</v>
      </c>
    </row>
    <row r="29" spans="2:12" s="159" customFormat="1" ht="18" customHeight="1" x14ac:dyDescent="0.2">
      <c r="B29" s="201" t="s">
        <v>3890</v>
      </c>
      <c r="C29" s="202" t="s">
        <v>3891</v>
      </c>
      <c r="D29" s="203" t="s">
        <v>3892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570</v>
      </c>
      <c r="K29" s="202" t="s">
        <v>1323</v>
      </c>
      <c r="L29" s="203" t="s">
        <v>571</v>
      </c>
    </row>
    <row r="30" spans="2:12" s="159" customFormat="1" ht="18" customHeight="1" x14ac:dyDescent="0.2">
      <c r="B30" s="201" t="s">
        <v>565</v>
      </c>
      <c r="C30" s="202" t="s">
        <v>3893</v>
      </c>
      <c r="D30" s="203" t="s">
        <v>566</v>
      </c>
      <c r="E30" s="197"/>
      <c r="F30" s="201"/>
      <c r="G30" s="202"/>
      <c r="H30" s="203"/>
      <c r="I30" s="193"/>
      <c r="J30" s="201" t="s">
        <v>577</v>
      </c>
      <c r="K30" s="202" t="s">
        <v>1324</v>
      </c>
      <c r="L30" s="203" t="s">
        <v>578</v>
      </c>
    </row>
    <row r="31" spans="2:12" s="159" customFormat="1" ht="18" customHeight="1" x14ac:dyDescent="0.2">
      <c r="B31" s="201" t="s">
        <v>3894</v>
      </c>
      <c r="C31" s="202" t="s">
        <v>3895</v>
      </c>
      <c r="D31" s="203" t="s">
        <v>3896</v>
      </c>
      <c r="E31" s="197"/>
      <c r="F31" s="201"/>
      <c r="G31" s="202"/>
      <c r="H31" s="203"/>
      <c r="I31" s="193"/>
      <c r="J31" s="201" t="s">
        <v>1327</v>
      </c>
      <c r="K31" s="202" t="s">
        <v>1328</v>
      </c>
      <c r="L31" s="203" t="s">
        <v>1329</v>
      </c>
    </row>
    <row r="32" spans="2:12" s="159" customFormat="1" ht="18" customHeight="1" x14ac:dyDescent="0.2">
      <c r="B32" s="201" t="s">
        <v>3897</v>
      </c>
      <c r="C32" s="202" t="s">
        <v>3898</v>
      </c>
      <c r="D32" s="203" t="s">
        <v>3899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 x14ac:dyDescent="0.2">
      <c r="B33" s="201" t="s">
        <v>3900</v>
      </c>
      <c r="C33" s="202" t="s">
        <v>3901</v>
      </c>
      <c r="D33" s="203" t="s">
        <v>3902</v>
      </c>
      <c r="E33" s="197"/>
      <c r="F33" s="201"/>
      <c r="G33" s="197"/>
      <c r="H33" s="203"/>
      <c r="I33" s="193"/>
      <c r="J33" s="197"/>
      <c r="K33" s="193"/>
    </row>
    <row r="34" spans="2:11" ht="18" customHeight="1" x14ac:dyDescent="0.2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 x14ac:dyDescent="0.2">
      <c r="B35" s="193" t="s">
        <v>1332</v>
      </c>
      <c r="C35" s="193" t="s">
        <v>1333</v>
      </c>
      <c r="D35" s="205"/>
      <c r="E35" s="193"/>
      <c r="F35" s="193" t="s">
        <v>1334</v>
      </c>
      <c r="G35" s="206" t="s">
        <v>1335</v>
      </c>
      <c r="H35" s="196"/>
      <c r="I35" s="193"/>
      <c r="J35" s="193" t="s">
        <v>1334</v>
      </c>
      <c r="K35" s="193" t="s">
        <v>1336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 x14ac:dyDescent="0.2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 x14ac:dyDescent="0.2">
      <c r="B2" s="8" t="s">
        <v>1179</v>
      </c>
    </row>
    <row r="3" spans="1:14" ht="17.25" customHeight="1" x14ac:dyDescent="0.2">
      <c r="B3" s="165"/>
    </row>
    <row r="4" spans="1:14" ht="17.25" customHeight="1" x14ac:dyDescent="0.2">
      <c r="C4" s="313" t="s">
        <v>4031</v>
      </c>
      <c r="D4" s="147"/>
      <c r="E4" s="147"/>
      <c r="F4" s="147"/>
      <c r="G4" s="147"/>
      <c r="H4" s="147"/>
      <c r="I4" s="147"/>
    </row>
    <row r="5" spans="1:14" ht="17.25" customHeight="1" x14ac:dyDescent="0.2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 x14ac:dyDescent="0.2">
      <c r="A6" s="218"/>
      <c r="B6" s="177"/>
      <c r="C6" s="178" t="s">
        <v>2205</v>
      </c>
      <c r="D6" s="208" t="s">
        <v>1407</v>
      </c>
      <c r="E6" s="311" t="s">
        <v>4032</v>
      </c>
      <c r="F6" s="163" t="s">
        <v>2695</v>
      </c>
      <c r="G6" s="163" t="s">
        <v>305</v>
      </c>
      <c r="H6" s="332" t="s">
        <v>3307</v>
      </c>
      <c r="I6" s="146"/>
      <c r="J6" s="340" t="s">
        <v>4033</v>
      </c>
      <c r="K6" s="146"/>
      <c r="L6" s="146"/>
      <c r="M6" s="146"/>
      <c r="N6" s="146"/>
    </row>
    <row r="7" spans="1:14" ht="17.25" customHeight="1" x14ac:dyDescent="0.2">
      <c r="A7" s="218"/>
      <c r="B7" s="152" t="s">
        <v>380</v>
      </c>
      <c r="C7" s="152" t="s">
        <v>381</v>
      </c>
      <c r="D7" s="209"/>
      <c r="E7" s="161" t="s">
        <v>260</v>
      </c>
      <c r="F7" s="332" t="s">
        <v>160</v>
      </c>
      <c r="G7" s="332" t="s">
        <v>228</v>
      </c>
      <c r="H7" s="332" t="s">
        <v>284</v>
      </c>
      <c r="I7" s="146"/>
      <c r="K7" s="146"/>
      <c r="L7" s="146"/>
      <c r="M7" s="146"/>
      <c r="N7" s="146"/>
    </row>
    <row r="8" spans="1:14" ht="17.25" customHeight="1" x14ac:dyDescent="0.2">
      <c r="A8" s="218"/>
      <c r="B8" s="216" t="s">
        <v>388</v>
      </c>
      <c r="C8" s="173" t="s">
        <v>4034</v>
      </c>
      <c r="D8" s="386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 x14ac:dyDescent="0.2">
      <c r="A9" s="218"/>
      <c r="B9" s="365" t="s">
        <v>388</v>
      </c>
      <c r="C9" s="359" t="s">
        <v>4035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 x14ac:dyDescent="0.2">
      <c r="A10" s="218"/>
      <c r="B10" s="365" t="s">
        <v>388</v>
      </c>
      <c r="C10" s="359" t="s">
        <v>4036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 x14ac:dyDescent="0.2">
      <c r="A11" s="218"/>
      <c r="B11" s="365" t="s">
        <v>388</v>
      </c>
      <c r="C11" s="359" t="s">
        <v>4037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 x14ac:dyDescent="0.2">
      <c r="A12" s="218"/>
      <c r="B12" s="360" t="s">
        <v>3239</v>
      </c>
      <c r="C12" s="359" t="s">
        <v>4038</v>
      </c>
      <c r="D12" s="357">
        <v>43973</v>
      </c>
      <c r="E12" s="357">
        <f t="shared" ref="E12:E13" si="1">D12+5</f>
        <v>43978</v>
      </c>
      <c r="F12" s="357">
        <f t="shared" ref="F12:F13" si="2">D12+9</f>
        <v>43982</v>
      </c>
      <c r="G12" s="357">
        <f t="shared" ref="G12:G13" si="3">D12+12</f>
        <v>43985</v>
      </c>
      <c r="H12" s="357">
        <f t="shared" ref="H12" si="4">D12+15</f>
        <v>43988</v>
      </c>
      <c r="I12" s="146" t="s">
        <v>4039</v>
      </c>
      <c r="J12" s="146"/>
      <c r="K12" s="146"/>
      <c r="L12" s="146"/>
      <c r="M12" s="146"/>
      <c r="N12" s="146"/>
    </row>
    <row r="13" spans="1:14" ht="17.25" customHeight="1" x14ac:dyDescent="0.2">
      <c r="A13" s="218"/>
      <c r="B13" s="360" t="s">
        <v>3233</v>
      </c>
      <c r="C13" s="359" t="s">
        <v>4040</v>
      </c>
      <c r="D13" s="357">
        <f t="shared" si="0"/>
        <v>43980</v>
      </c>
      <c r="E13" s="357">
        <f t="shared" si="1"/>
        <v>43985</v>
      </c>
      <c r="F13" s="357">
        <f t="shared" si="2"/>
        <v>43989</v>
      </c>
      <c r="G13" s="357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 x14ac:dyDescent="0.2">
      <c r="A14" s="218"/>
      <c r="B14" s="360" t="s">
        <v>3243</v>
      </c>
      <c r="C14" s="359" t="s">
        <v>4041</v>
      </c>
      <c r="D14" s="357">
        <v>43987</v>
      </c>
      <c r="E14" s="357">
        <f t="shared" ref="E14" si="5">D14+5</f>
        <v>43992</v>
      </c>
      <c r="F14" s="357">
        <f t="shared" ref="F14" si="6">D14+9</f>
        <v>43996</v>
      </c>
      <c r="G14" s="357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 x14ac:dyDescent="0.2">
      <c r="A15" s="218"/>
      <c r="B15" s="365" t="s">
        <v>388</v>
      </c>
      <c r="C15" s="359" t="s">
        <v>4042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 x14ac:dyDescent="0.2">
      <c r="A16" s="218"/>
      <c r="B16" s="360" t="s">
        <v>3124</v>
      </c>
      <c r="C16" s="359" t="s">
        <v>4043</v>
      </c>
      <c r="D16" s="357">
        <v>44008</v>
      </c>
      <c r="E16" s="357">
        <f t="shared" ref="E16" si="8">D16+5</f>
        <v>44013</v>
      </c>
      <c r="F16" s="357">
        <f t="shared" ref="F16" si="9">D16+9</f>
        <v>44017</v>
      </c>
      <c r="G16" s="357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 x14ac:dyDescent="0.2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 x14ac:dyDescent="0.2">
      <c r="A18" s="218"/>
      <c r="B18" s="1247" t="s">
        <v>4044</v>
      </c>
      <c r="C18" s="1247"/>
      <c r="D18" s="1247"/>
      <c r="E18" s="1247"/>
      <c r="F18" s="1247"/>
      <c r="G18" s="1247"/>
      <c r="H18" s="1247"/>
      <c r="I18" s="146"/>
      <c r="J18" s="146"/>
      <c r="K18" s="146"/>
      <c r="L18" s="146"/>
      <c r="M18" s="146"/>
      <c r="N18" s="146"/>
    </row>
    <row r="19" spans="1:14" ht="17.25" customHeight="1" x14ac:dyDescent="0.2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 x14ac:dyDescent="0.2">
      <c r="A20" s="262"/>
      <c r="B20" s="157" t="s">
        <v>829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 x14ac:dyDescent="0.2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 x14ac:dyDescent="0.2">
      <c r="A22" s="212"/>
      <c r="B22" s="192" t="s">
        <v>535</v>
      </c>
      <c r="C22" s="193"/>
      <c r="D22" s="193"/>
      <c r="E22" s="194"/>
      <c r="F22" s="195" t="s">
        <v>1315</v>
      </c>
      <c r="G22" s="195"/>
      <c r="H22" s="193"/>
      <c r="I22" s="193"/>
      <c r="J22" s="195" t="s">
        <v>537</v>
      </c>
      <c r="K22" s="195"/>
      <c r="L22" s="195"/>
      <c r="M22" s="193"/>
      <c r="N22" s="196"/>
    </row>
    <row r="23" spans="1:14" s="159" customFormat="1" ht="17.25" customHeight="1" x14ac:dyDescent="0.2">
      <c r="A23" s="212"/>
      <c r="B23" s="197" t="s">
        <v>538</v>
      </c>
      <c r="C23" s="193"/>
      <c r="D23" s="198" t="s">
        <v>539</v>
      </c>
      <c r="E23" s="199"/>
      <c r="F23" s="197" t="s">
        <v>540</v>
      </c>
      <c r="G23" s="193"/>
      <c r="H23" s="198" t="s">
        <v>541</v>
      </c>
      <c r="I23" s="193"/>
      <c r="J23" s="197" t="s">
        <v>542</v>
      </c>
      <c r="K23" s="193"/>
      <c r="L23" s="198" t="s">
        <v>543</v>
      </c>
      <c r="M23" s="193"/>
      <c r="N23" s="196"/>
    </row>
    <row r="24" spans="1:14" s="159" customFormat="1" ht="17.25" customHeight="1" x14ac:dyDescent="0.2">
      <c r="A24" s="213"/>
      <c r="B24" s="201" t="s">
        <v>3883</v>
      </c>
      <c r="C24" s="202" t="s">
        <v>3884</v>
      </c>
      <c r="D24" s="203" t="s">
        <v>3885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549</v>
      </c>
      <c r="K24" s="202" t="s">
        <v>1316</v>
      </c>
      <c r="L24" s="203" t="s">
        <v>550</v>
      </c>
      <c r="M24" s="193"/>
      <c r="N24" s="196"/>
    </row>
    <row r="25" spans="1:14" s="159" customFormat="1" ht="17.25" customHeight="1" x14ac:dyDescent="0.2">
      <c r="A25" s="212"/>
      <c r="B25" s="201" t="s">
        <v>3886</v>
      </c>
      <c r="C25" s="202" t="s">
        <v>3887</v>
      </c>
      <c r="D25" s="203" t="s">
        <v>3888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556</v>
      </c>
      <c r="K25" s="202" t="s">
        <v>1317</v>
      </c>
      <c r="L25" s="203" t="s">
        <v>557</v>
      </c>
      <c r="M25" s="193"/>
      <c r="N25" s="196"/>
    </row>
    <row r="26" spans="1:14" s="159" customFormat="1" ht="17.25" customHeight="1" x14ac:dyDescent="0.2">
      <c r="A26" s="212"/>
      <c r="B26" s="201" t="s">
        <v>1318</v>
      </c>
      <c r="C26" s="202" t="s">
        <v>3889</v>
      </c>
      <c r="D26" s="203" t="s">
        <v>1319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1320</v>
      </c>
      <c r="K26" s="202" t="s">
        <v>1321</v>
      </c>
      <c r="L26" s="203" t="s">
        <v>1322</v>
      </c>
      <c r="M26" s="193"/>
      <c r="N26" s="196"/>
    </row>
    <row r="27" spans="1:14" s="159" customFormat="1" ht="17.25" customHeight="1" x14ac:dyDescent="0.2">
      <c r="A27" s="212"/>
      <c r="B27" s="201" t="s">
        <v>3890</v>
      </c>
      <c r="C27" s="202" t="s">
        <v>3891</v>
      </c>
      <c r="D27" s="203" t="s">
        <v>3892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570</v>
      </c>
      <c r="K27" s="202" t="s">
        <v>1323</v>
      </c>
      <c r="L27" s="203" t="s">
        <v>571</v>
      </c>
      <c r="M27" s="193"/>
      <c r="N27" s="196"/>
    </row>
    <row r="28" spans="1:14" s="159" customFormat="1" ht="17.25" customHeight="1" x14ac:dyDescent="0.2">
      <c r="A28" s="212"/>
      <c r="B28" s="201" t="s">
        <v>565</v>
      </c>
      <c r="C28" s="202" t="s">
        <v>3893</v>
      </c>
      <c r="D28" s="203" t="s">
        <v>566</v>
      </c>
      <c r="E28" s="197"/>
      <c r="F28" s="201"/>
      <c r="G28" s="202"/>
      <c r="H28" s="203"/>
      <c r="I28" s="193"/>
      <c r="J28" s="201" t="s">
        <v>577</v>
      </c>
      <c r="K28" s="202" t="s">
        <v>1324</v>
      </c>
      <c r="L28" s="203" t="s">
        <v>578</v>
      </c>
      <c r="M28" s="193"/>
      <c r="N28" s="196"/>
    </row>
    <row r="29" spans="1:14" s="159" customFormat="1" ht="17.25" customHeight="1" x14ac:dyDescent="0.2">
      <c r="A29" s="212"/>
      <c r="B29" s="201" t="s">
        <v>3894</v>
      </c>
      <c r="C29" s="202" t="s">
        <v>3895</v>
      </c>
      <c r="D29" s="203" t="s">
        <v>3896</v>
      </c>
      <c r="E29" s="197"/>
      <c r="F29" s="201"/>
      <c r="G29" s="202"/>
      <c r="H29" s="203"/>
      <c r="I29" s="193"/>
      <c r="J29" s="201" t="s">
        <v>1327</v>
      </c>
      <c r="K29" s="202" t="s">
        <v>1328</v>
      </c>
      <c r="L29" s="203" t="s">
        <v>1329</v>
      </c>
      <c r="M29" s="193"/>
      <c r="N29" s="196"/>
    </row>
    <row r="30" spans="1:14" s="159" customFormat="1" ht="17.25" customHeight="1" x14ac:dyDescent="0.2">
      <c r="A30" s="212"/>
      <c r="B30" s="201" t="s">
        <v>3897</v>
      </c>
      <c r="C30" s="202" t="s">
        <v>3898</v>
      </c>
      <c r="D30" s="203" t="s">
        <v>3899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 x14ac:dyDescent="0.2">
      <c r="A31" s="212"/>
      <c r="B31" s="201" t="s">
        <v>3900</v>
      </c>
      <c r="C31" s="202" t="s">
        <v>3901</v>
      </c>
      <c r="D31" s="203" t="s">
        <v>3902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 x14ac:dyDescent="0.2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 x14ac:dyDescent="0.2">
      <c r="A33" s="214"/>
      <c r="B33" s="193" t="s">
        <v>1332</v>
      </c>
      <c r="C33" s="193" t="s">
        <v>1333</v>
      </c>
      <c r="D33" s="205"/>
      <c r="E33" s="193"/>
      <c r="F33" s="193" t="s">
        <v>1334</v>
      </c>
      <c r="G33" s="206" t="s">
        <v>1335</v>
      </c>
      <c r="H33" s="196"/>
      <c r="I33" s="193"/>
      <c r="J33" s="193" t="s">
        <v>1334</v>
      </c>
      <c r="K33" s="193" t="s">
        <v>1336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 x14ac:dyDescent="0.2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 x14ac:dyDescent="0.2">
      <c r="B2" s="263" t="s">
        <v>4045</v>
      </c>
      <c r="J2" s="265"/>
      <c r="K2" s="265"/>
      <c r="L2" s="265"/>
    </row>
    <row r="3" spans="2:12" ht="19.5" customHeight="1" x14ac:dyDescent="0.2">
      <c r="B3" s="268"/>
      <c r="C3" s="269" t="s">
        <v>4046</v>
      </c>
      <c r="D3" s="268"/>
      <c r="E3" s="268"/>
      <c r="F3" s="268"/>
      <c r="G3" s="270"/>
      <c r="H3" s="270"/>
      <c r="I3" s="270"/>
      <c r="J3" s="271"/>
    </row>
    <row r="4" spans="2:12" x14ac:dyDescent="0.2">
      <c r="B4" s="283"/>
      <c r="F4" s="270"/>
      <c r="G4" s="280"/>
      <c r="H4" s="280"/>
      <c r="J4" s="280"/>
      <c r="K4" s="272"/>
      <c r="L4" s="284"/>
    </row>
    <row r="5" spans="2:12" ht="30" x14ac:dyDescent="0.2">
      <c r="B5" s="273"/>
      <c r="C5" s="273" t="s">
        <v>2529</v>
      </c>
      <c r="D5" s="302" t="s">
        <v>1407</v>
      </c>
      <c r="E5" s="274" t="s">
        <v>2695</v>
      </c>
      <c r="F5" s="272"/>
      <c r="G5" s="270" t="s">
        <v>4047</v>
      </c>
      <c r="H5" s="270" t="s">
        <v>4048</v>
      </c>
      <c r="J5" s="272"/>
      <c r="L5" s="284"/>
    </row>
    <row r="6" spans="2:12" x14ac:dyDescent="0.2">
      <c r="B6" s="276" t="s">
        <v>380</v>
      </c>
      <c r="C6" s="276" t="s">
        <v>381</v>
      </c>
      <c r="D6" s="303"/>
      <c r="E6" s="277" t="s">
        <v>171</v>
      </c>
      <c r="F6" s="272"/>
      <c r="G6" s="280"/>
      <c r="H6" s="280"/>
      <c r="J6" s="272"/>
      <c r="L6" s="284"/>
    </row>
    <row r="7" spans="2:12" x14ac:dyDescent="0.2">
      <c r="B7" s="281" t="s">
        <v>4049</v>
      </c>
      <c r="C7" s="282" t="s">
        <v>4050</v>
      </c>
      <c r="D7" s="397">
        <v>43267</v>
      </c>
      <c r="E7" s="397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 x14ac:dyDescent="0.2">
      <c r="B8" s="281" t="s">
        <v>3073</v>
      </c>
      <c r="C8" s="282" t="s">
        <v>4051</v>
      </c>
      <c r="D8" s="397">
        <f t="shared" ref="D8:D13" si="3">D7+7</f>
        <v>43274</v>
      </c>
      <c r="E8" s="397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 x14ac:dyDescent="0.2">
      <c r="B9" s="281" t="s">
        <v>4052</v>
      </c>
      <c r="C9" s="282" t="s">
        <v>4053</v>
      </c>
      <c r="D9" s="397">
        <f t="shared" si="3"/>
        <v>43281</v>
      </c>
      <c r="E9" s="397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 x14ac:dyDescent="0.2">
      <c r="B10" s="278" t="s">
        <v>3092</v>
      </c>
      <c r="C10" s="279" t="s">
        <v>4054</v>
      </c>
      <c r="D10" s="398">
        <f t="shared" si="3"/>
        <v>43288</v>
      </c>
      <c r="E10" s="399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 x14ac:dyDescent="0.2">
      <c r="B11" s="278" t="s">
        <v>4055</v>
      </c>
      <c r="C11" s="279" t="s">
        <v>4056</v>
      </c>
      <c r="D11" s="398">
        <f t="shared" si="3"/>
        <v>43295</v>
      </c>
      <c r="E11" s="398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 x14ac:dyDescent="0.2">
      <c r="B12" s="278" t="s">
        <v>3049</v>
      </c>
      <c r="C12" s="279" t="s">
        <v>4057</v>
      </c>
      <c r="D12" s="398">
        <f t="shared" si="3"/>
        <v>43302</v>
      </c>
      <c r="E12" s="398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 x14ac:dyDescent="0.2">
      <c r="B13" s="278" t="s">
        <v>3981</v>
      </c>
      <c r="C13" s="279" t="s">
        <v>4058</v>
      </c>
      <c r="D13" s="398">
        <f t="shared" si="3"/>
        <v>43309</v>
      </c>
      <c r="E13" s="398" t="s">
        <v>494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 x14ac:dyDescent="0.2">
      <c r="B14" s="283" t="s">
        <v>829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 x14ac:dyDescent="0.2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 x14ac:dyDescent="0.2">
      <c r="B16" s="285" t="s">
        <v>535</v>
      </c>
      <c r="C16" s="266"/>
      <c r="D16" s="266"/>
      <c r="E16" s="286"/>
      <c r="F16" s="287" t="s">
        <v>1315</v>
      </c>
      <c r="G16" s="287"/>
      <c r="H16" s="266"/>
      <c r="I16" s="266"/>
      <c r="J16" s="287" t="s">
        <v>537</v>
      </c>
      <c r="K16" s="287"/>
      <c r="L16" s="287"/>
    </row>
    <row r="17" spans="2:12" s="288" customFormat="1" ht="17.25" customHeight="1" x14ac:dyDescent="0.2">
      <c r="B17" s="289" t="s">
        <v>538</v>
      </c>
      <c r="C17" s="266"/>
      <c r="D17" s="290" t="s">
        <v>539</v>
      </c>
      <c r="E17" s="291"/>
      <c r="F17" s="289" t="s">
        <v>540</v>
      </c>
      <c r="G17" s="266"/>
      <c r="H17" s="290" t="s">
        <v>541</v>
      </c>
      <c r="I17" s="266"/>
      <c r="J17" s="289" t="s">
        <v>542</v>
      </c>
      <c r="K17" s="266"/>
      <c r="L17" s="290" t="s">
        <v>543</v>
      </c>
    </row>
    <row r="18" spans="2:12" s="288" customFormat="1" ht="17.25" customHeight="1" x14ac:dyDescent="0.25">
      <c r="B18" s="292" t="s">
        <v>3883</v>
      </c>
      <c r="C18" s="293" t="s">
        <v>3884</v>
      </c>
      <c r="D18" s="294" t="s">
        <v>3885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549</v>
      </c>
      <c r="K18" s="293" t="s">
        <v>1316</v>
      </c>
      <c r="L18" s="294" t="s">
        <v>550</v>
      </c>
    </row>
    <row r="19" spans="2:12" s="288" customFormat="1" ht="17.25" customHeight="1" x14ac:dyDescent="0.25">
      <c r="B19" s="292" t="s">
        <v>3886</v>
      </c>
      <c r="C19" s="293" t="s">
        <v>3887</v>
      </c>
      <c r="D19" s="294" t="s">
        <v>3888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556</v>
      </c>
      <c r="K19" s="293" t="s">
        <v>1317</v>
      </c>
      <c r="L19" s="294" t="s">
        <v>557</v>
      </c>
    </row>
    <row r="20" spans="2:12" s="288" customFormat="1" ht="17.25" customHeight="1" x14ac:dyDescent="0.25">
      <c r="B20" s="292" t="s">
        <v>1318</v>
      </c>
      <c r="C20" s="293" t="s">
        <v>3889</v>
      </c>
      <c r="D20" s="294" t="s">
        <v>1319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1320</v>
      </c>
      <c r="K20" s="293" t="s">
        <v>1321</v>
      </c>
      <c r="L20" s="294" t="s">
        <v>1322</v>
      </c>
    </row>
    <row r="21" spans="2:12" s="288" customFormat="1" ht="17.25" customHeight="1" x14ac:dyDescent="0.25">
      <c r="B21" s="292" t="s">
        <v>3890</v>
      </c>
      <c r="C21" s="293" t="s">
        <v>3891</v>
      </c>
      <c r="D21" s="294" t="s">
        <v>3892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570</v>
      </c>
      <c r="K21" s="293" t="s">
        <v>1323</v>
      </c>
      <c r="L21" s="294" t="s">
        <v>571</v>
      </c>
    </row>
    <row r="22" spans="2:12" s="288" customFormat="1" ht="17.25" customHeight="1" x14ac:dyDescent="0.2">
      <c r="B22" s="292" t="s">
        <v>565</v>
      </c>
      <c r="C22" s="293" t="s">
        <v>3893</v>
      </c>
      <c r="D22" s="294" t="s">
        <v>566</v>
      </c>
      <c r="E22" s="289"/>
      <c r="F22" s="292"/>
      <c r="G22" s="293"/>
      <c r="H22" s="294"/>
      <c r="I22" s="266"/>
      <c r="J22" s="292" t="s">
        <v>577</v>
      </c>
      <c r="K22" s="293" t="s">
        <v>1324</v>
      </c>
      <c r="L22" s="294" t="s">
        <v>578</v>
      </c>
    </row>
    <row r="23" spans="2:12" s="288" customFormat="1" ht="17.25" customHeight="1" x14ac:dyDescent="0.2">
      <c r="B23" s="292" t="s">
        <v>3894</v>
      </c>
      <c r="C23" s="293" t="s">
        <v>3895</v>
      </c>
      <c r="D23" s="294" t="s">
        <v>3896</v>
      </c>
      <c r="E23" s="289"/>
      <c r="F23" s="292"/>
      <c r="G23" s="293"/>
      <c r="H23" s="294"/>
      <c r="I23" s="266"/>
      <c r="J23" s="292" t="s">
        <v>1327</v>
      </c>
      <c r="K23" s="293" t="s">
        <v>1328</v>
      </c>
      <c r="L23" s="294" t="s">
        <v>1329</v>
      </c>
    </row>
    <row r="24" spans="2:12" s="288" customFormat="1" ht="17.25" customHeight="1" x14ac:dyDescent="0.2">
      <c r="B24" s="292" t="s">
        <v>3897</v>
      </c>
      <c r="C24" s="293" t="s">
        <v>3898</v>
      </c>
      <c r="D24" s="294" t="s">
        <v>3899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 x14ac:dyDescent="0.2">
      <c r="B25" s="292" t="s">
        <v>3900</v>
      </c>
      <c r="C25" s="293" t="s">
        <v>3901</v>
      </c>
      <c r="D25" s="294" t="s">
        <v>3902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 x14ac:dyDescent="0.2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 x14ac:dyDescent="0.2">
      <c r="B27" s="266" t="s">
        <v>1332</v>
      </c>
      <c r="C27" s="266" t="s">
        <v>1333</v>
      </c>
      <c r="D27" s="297"/>
      <c r="E27" s="266"/>
      <c r="F27" s="266" t="s">
        <v>1334</v>
      </c>
      <c r="G27" s="298" t="s">
        <v>1335</v>
      </c>
      <c r="H27" s="266"/>
      <c r="I27" s="266"/>
      <c r="J27" s="266" t="s">
        <v>1334</v>
      </c>
      <c r="K27" s="266" t="s">
        <v>1336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 x14ac:dyDescent="0.2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 x14ac:dyDescent="0.2">
      <c r="B2" s="8" t="s">
        <v>4045</v>
      </c>
    </row>
    <row r="3" spans="2:7" ht="17.25" customHeight="1" x14ac:dyDescent="0.2">
      <c r="B3" s="165"/>
    </row>
    <row r="4" spans="2:7" ht="17.25" customHeight="1" x14ac:dyDescent="0.2">
      <c r="C4" s="313" t="s">
        <v>4059</v>
      </c>
      <c r="D4" s="147"/>
      <c r="E4" s="147"/>
      <c r="F4" s="147"/>
      <c r="G4" s="147"/>
    </row>
    <row r="5" spans="2:7" ht="17.25" customHeight="1" x14ac:dyDescent="0.2">
      <c r="B5" s="169"/>
      <c r="C5" s="176"/>
      <c r="D5" s="169"/>
      <c r="E5" s="169"/>
      <c r="F5" s="169"/>
      <c r="G5" s="147"/>
    </row>
    <row r="6" spans="2:7" ht="17.25" customHeight="1" x14ac:dyDescent="0.2">
      <c r="B6" s="207"/>
      <c r="C6" s="179" t="s">
        <v>1181</v>
      </c>
      <c r="D6" s="332" t="s">
        <v>1407</v>
      </c>
      <c r="E6" s="332" t="s">
        <v>359</v>
      </c>
      <c r="F6" s="163" t="s">
        <v>245</v>
      </c>
    </row>
    <row r="7" spans="2:7" ht="17.25" customHeight="1" x14ac:dyDescent="0.2">
      <c r="B7" s="152" t="s">
        <v>380</v>
      </c>
      <c r="C7" s="152" t="s">
        <v>381</v>
      </c>
      <c r="D7" s="332"/>
      <c r="E7" s="332" t="s">
        <v>143</v>
      </c>
      <c r="F7" s="332" t="s">
        <v>160</v>
      </c>
    </row>
    <row r="8" spans="2:7" ht="17.25" customHeight="1" x14ac:dyDescent="0.2">
      <c r="B8" s="172" t="s">
        <v>4060</v>
      </c>
      <c r="C8" s="175" t="s">
        <v>4061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 x14ac:dyDescent="0.2">
      <c r="B9" s="172" t="s">
        <v>4062</v>
      </c>
      <c r="C9" s="175" t="s">
        <v>4063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 x14ac:dyDescent="0.2">
      <c r="B10" s="171" t="s">
        <v>4064</v>
      </c>
      <c r="C10" s="173" t="s">
        <v>4065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 x14ac:dyDescent="0.2">
      <c r="B11" s="157"/>
    </row>
    <row r="12" spans="2:7" ht="17.25" customHeight="1" x14ac:dyDescent="0.2">
      <c r="B12" s="157"/>
    </row>
    <row r="13" spans="2:7" ht="17.25" customHeight="1" x14ac:dyDescent="0.2">
      <c r="B13" s="207"/>
      <c r="C13" s="179" t="s">
        <v>1181</v>
      </c>
      <c r="D13" s="332" t="s">
        <v>1407</v>
      </c>
      <c r="E13" s="332" t="s">
        <v>226</v>
      </c>
      <c r="F13" s="332" t="s">
        <v>206</v>
      </c>
      <c r="G13" s="332" t="s">
        <v>4066</v>
      </c>
    </row>
    <row r="14" spans="2:7" ht="17.25" customHeight="1" x14ac:dyDescent="0.2">
      <c r="B14" s="152" t="s">
        <v>380</v>
      </c>
      <c r="C14" s="152" t="s">
        <v>381</v>
      </c>
      <c r="D14" s="332"/>
      <c r="E14" s="332" t="s">
        <v>143</v>
      </c>
      <c r="F14" s="332"/>
      <c r="G14" s="332"/>
    </row>
    <row r="15" spans="2:7" ht="17.25" customHeight="1" x14ac:dyDescent="0.2">
      <c r="B15" s="171" t="s">
        <v>4067</v>
      </c>
      <c r="C15" s="173" t="s">
        <v>4068</v>
      </c>
      <c r="D15" s="320">
        <v>43374</v>
      </c>
      <c r="E15" s="320"/>
      <c r="F15" s="320"/>
      <c r="G15" s="320"/>
    </row>
    <row r="16" spans="2:7" ht="17.25" customHeight="1" x14ac:dyDescent="0.2">
      <c r="B16" s="171"/>
      <c r="C16" s="173" t="s">
        <v>4069</v>
      </c>
      <c r="D16" s="320"/>
      <c r="E16" s="320"/>
      <c r="F16" s="320"/>
      <c r="G16" s="320"/>
    </row>
    <row r="20" spans="2:12" ht="17.25" customHeight="1" x14ac:dyDescent="0.2">
      <c r="B20" s="157" t="s">
        <v>829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 x14ac:dyDescent="0.2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 x14ac:dyDescent="0.2">
      <c r="B22" s="192" t="s">
        <v>535</v>
      </c>
      <c r="C22" s="193"/>
      <c r="D22" s="193"/>
      <c r="E22" s="194"/>
      <c r="F22" s="195" t="s">
        <v>1315</v>
      </c>
      <c r="G22" s="195"/>
      <c r="H22" s="193"/>
      <c r="I22" s="193"/>
      <c r="J22" s="195" t="s">
        <v>537</v>
      </c>
      <c r="K22" s="195"/>
      <c r="L22" s="195"/>
    </row>
    <row r="23" spans="2:12" s="159" customFormat="1" ht="17.25" customHeight="1" x14ac:dyDescent="0.2">
      <c r="B23" s="197" t="s">
        <v>538</v>
      </c>
      <c r="C23" s="193"/>
      <c r="D23" s="198" t="s">
        <v>539</v>
      </c>
      <c r="E23" s="199"/>
      <c r="F23" s="197" t="s">
        <v>540</v>
      </c>
      <c r="G23" s="193"/>
      <c r="H23" s="198" t="s">
        <v>541</v>
      </c>
      <c r="I23" s="193"/>
      <c r="J23" s="197" t="s">
        <v>542</v>
      </c>
      <c r="K23" s="193"/>
      <c r="L23" s="198" t="s">
        <v>543</v>
      </c>
    </row>
    <row r="24" spans="2:12" s="159" customFormat="1" ht="17.25" customHeight="1" x14ac:dyDescent="0.2">
      <c r="B24" s="201" t="s">
        <v>3883</v>
      </c>
      <c r="C24" s="202" t="s">
        <v>3884</v>
      </c>
      <c r="D24" s="203" t="s">
        <v>3885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549</v>
      </c>
      <c r="K24" s="202" t="s">
        <v>1316</v>
      </c>
      <c r="L24" s="203" t="s">
        <v>550</v>
      </c>
    </row>
    <row r="25" spans="2:12" s="159" customFormat="1" ht="17.25" customHeight="1" x14ac:dyDescent="0.2">
      <c r="B25" s="201" t="s">
        <v>3886</v>
      </c>
      <c r="C25" s="202" t="s">
        <v>3887</v>
      </c>
      <c r="D25" s="203" t="s">
        <v>3888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556</v>
      </c>
      <c r="K25" s="202" t="s">
        <v>1317</v>
      </c>
      <c r="L25" s="203" t="s">
        <v>557</v>
      </c>
    </row>
    <row r="26" spans="2:12" s="159" customFormat="1" ht="17.25" customHeight="1" x14ac:dyDescent="0.2">
      <c r="B26" s="201" t="s">
        <v>1318</v>
      </c>
      <c r="C26" s="202" t="s">
        <v>3889</v>
      </c>
      <c r="D26" s="203" t="s">
        <v>1319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1320</v>
      </c>
      <c r="K26" s="202" t="s">
        <v>1321</v>
      </c>
      <c r="L26" s="203" t="s">
        <v>1322</v>
      </c>
    </row>
    <row r="27" spans="2:12" s="159" customFormat="1" ht="17.25" customHeight="1" x14ac:dyDescent="0.2">
      <c r="B27" s="201" t="s">
        <v>3890</v>
      </c>
      <c r="C27" s="202" t="s">
        <v>3891</v>
      </c>
      <c r="D27" s="203" t="s">
        <v>3892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570</v>
      </c>
      <c r="K27" s="202" t="s">
        <v>1323</v>
      </c>
      <c r="L27" s="203" t="s">
        <v>571</v>
      </c>
    </row>
    <row r="28" spans="2:12" s="159" customFormat="1" ht="17.25" customHeight="1" x14ac:dyDescent="0.2">
      <c r="B28" s="201" t="s">
        <v>565</v>
      </c>
      <c r="C28" s="202" t="s">
        <v>3893</v>
      </c>
      <c r="D28" s="203" t="s">
        <v>566</v>
      </c>
      <c r="E28" s="197"/>
      <c r="F28" s="201"/>
      <c r="G28" s="202"/>
      <c r="H28" s="203"/>
      <c r="I28" s="193"/>
      <c r="J28" s="201" t="s">
        <v>577</v>
      </c>
      <c r="K28" s="202" t="s">
        <v>1324</v>
      </c>
      <c r="L28" s="203" t="s">
        <v>578</v>
      </c>
    </row>
    <row r="29" spans="2:12" s="159" customFormat="1" ht="17.25" customHeight="1" x14ac:dyDescent="0.2">
      <c r="B29" s="201" t="s">
        <v>3894</v>
      </c>
      <c r="C29" s="202" t="s">
        <v>3895</v>
      </c>
      <c r="D29" s="203" t="s">
        <v>3896</v>
      </c>
      <c r="E29" s="197"/>
      <c r="F29" s="201"/>
      <c r="G29" s="202"/>
      <c r="H29" s="203"/>
      <c r="I29" s="193"/>
      <c r="J29" s="201" t="s">
        <v>1327</v>
      </c>
      <c r="K29" s="202" t="s">
        <v>1328</v>
      </c>
      <c r="L29" s="203" t="s">
        <v>1329</v>
      </c>
    </row>
    <row r="30" spans="2:12" s="159" customFormat="1" ht="17.25" customHeight="1" x14ac:dyDescent="0.2">
      <c r="B30" s="201" t="s">
        <v>3897</v>
      </c>
      <c r="C30" s="202" t="s">
        <v>3898</v>
      </c>
      <c r="D30" s="203" t="s">
        <v>3899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 x14ac:dyDescent="0.2">
      <c r="B31" s="201" t="s">
        <v>3900</v>
      </c>
      <c r="C31" s="202" t="s">
        <v>3901</v>
      </c>
      <c r="D31" s="203" t="s">
        <v>3902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 x14ac:dyDescent="0.2">
      <c r="B33" s="193" t="s">
        <v>1332</v>
      </c>
      <c r="C33" s="193" t="s">
        <v>1333</v>
      </c>
      <c r="D33" s="205"/>
      <c r="E33" s="193"/>
      <c r="F33" s="193" t="s">
        <v>1334</v>
      </c>
      <c r="G33" s="206" t="s">
        <v>1335</v>
      </c>
      <c r="H33" s="196"/>
      <c r="I33" s="193"/>
      <c r="J33" s="193" t="s">
        <v>1334</v>
      </c>
      <c r="K33" s="193" t="s">
        <v>1336</v>
      </c>
    </row>
    <row r="54" spans="2:5" ht="17.25" customHeight="1" x14ac:dyDescent="0.2">
      <c r="B54" s="207"/>
      <c r="C54" s="179" t="s">
        <v>1181</v>
      </c>
      <c r="D54" s="332" t="s">
        <v>1407</v>
      </c>
      <c r="E54" s="163" t="s">
        <v>245</v>
      </c>
    </row>
    <row r="55" spans="2:5" ht="17.25" customHeight="1" x14ac:dyDescent="0.2">
      <c r="B55" s="152" t="s">
        <v>380</v>
      </c>
      <c r="C55" s="152" t="s">
        <v>381</v>
      </c>
      <c r="D55" s="332"/>
      <c r="E55" s="332" t="s">
        <v>160</v>
      </c>
    </row>
    <row r="56" spans="2:5" ht="17.25" customHeight="1" x14ac:dyDescent="0.2">
      <c r="B56" s="171" t="s">
        <v>4070</v>
      </c>
      <c r="C56" s="173" t="s">
        <v>4071</v>
      </c>
      <c r="D56" s="320">
        <v>43087</v>
      </c>
      <c r="E56" s="261">
        <v>43096</v>
      </c>
    </row>
    <row r="57" spans="2:5" ht="17.25" customHeight="1" x14ac:dyDescent="0.2">
      <c r="B57" s="172" t="s">
        <v>4072</v>
      </c>
      <c r="C57" s="175" t="s">
        <v>4073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3" orientation="landscape" r:id="rId25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L146"/>
  <sheetViews>
    <sheetView showGridLines="0" topLeftCell="A6" zoomScale="130" zoomScaleNormal="130" zoomScaleSheetLayoutView="85" workbookViewId="0">
      <selection activeCell="A126" sqref="A126:XFD126"/>
    </sheetView>
  </sheetViews>
  <sheetFormatPr defaultColWidth="9.140625" defaultRowHeight="18" customHeight="1" x14ac:dyDescent="0.2"/>
  <cols>
    <col min="1" max="1" width="25.7109375" style="896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6.28515625" style="11" bestFit="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2" s="122" customFormat="1" ht="18" customHeight="1" thickBot="1" x14ac:dyDescent="0.25">
      <c r="A1" s="896"/>
    </row>
    <row r="2" spans="1:12" s="122" customFormat="1" ht="18" customHeight="1" thickBot="1" x14ac:dyDescent="0.25">
      <c r="A2" s="896"/>
      <c r="B2" s="1172" t="s">
        <v>116</v>
      </c>
      <c r="C2" s="1172"/>
      <c r="D2" s="1172"/>
      <c r="E2" s="1172"/>
      <c r="F2" s="1172"/>
      <c r="H2" s="1036" t="s">
        <v>377</v>
      </c>
    </row>
    <row r="3" spans="1:12" s="122" customFormat="1" ht="18" customHeight="1" thickBot="1" x14ac:dyDescent="0.25">
      <c r="A3" s="896"/>
      <c r="B3" s="123"/>
      <c r="H3" s="765"/>
    </row>
    <row r="4" spans="1:12" s="145" customFormat="1" ht="30" customHeight="1" thickBot="1" x14ac:dyDescent="0.25">
      <c r="A4" s="148"/>
      <c r="B4" s="1173" t="s">
        <v>119</v>
      </c>
      <c r="C4" s="1174"/>
      <c r="D4" s="1174"/>
      <c r="E4" s="1174"/>
      <c r="F4" s="1175"/>
      <c r="G4" s="451"/>
    </row>
    <row r="5" spans="1:12" s="145" customFormat="1" ht="18" customHeight="1" x14ac:dyDescent="0.2">
      <c r="A5" s="896"/>
      <c r="B5" s="148"/>
      <c r="C5" s="148"/>
      <c r="D5" s="148"/>
      <c r="E5" s="148"/>
      <c r="F5" s="148"/>
      <c r="G5" s="148"/>
    </row>
    <row r="6" spans="1:12" s="147" customFormat="1" ht="30" customHeight="1" x14ac:dyDescent="0.2">
      <c r="A6" s="825"/>
      <c r="C6" s="633"/>
      <c r="D6" s="1176" t="s">
        <v>378</v>
      </c>
      <c r="E6" s="1024" t="s">
        <v>339</v>
      </c>
      <c r="F6" s="1020" t="s">
        <v>588</v>
      </c>
      <c r="G6" s="195"/>
      <c r="H6" s="917" t="s">
        <v>589</v>
      </c>
      <c r="K6" s="145"/>
      <c r="L6" s="145"/>
    </row>
    <row r="7" spans="1:12" s="147" customFormat="1" ht="18" customHeight="1" x14ac:dyDescent="0.2">
      <c r="A7" s="825"/>
      <c r="B7" s="1023" t="s">
        <v>380</v>
      </c>
      <c r="C7" s="1023" t="s">
        <v>381</v>
      </c>
      <c r="D7" s="1177"/>
      <c r="E7" s="1058" t="s">
        <v>240</v>
      </c>
      <c r="F7" s="1019" t="s">
        <v>143</v>
      </c>
      <c r="G7" s="195"/>
      <c r="H7" s="1022" t="s">
        <v>382</v>
      </c>
      <c r="I7" s="145"/>
      <c r="J7" s="145"/>
      <c r="K7" s="145"/>
      <c r="L7" s="145"/>
    </row>
    <row r="8" spans="1:12" s="145" customFormat="1" ht="18" hidden="1" customHeight="1" x14ac:dyDescent="0.2">
      <c r="A8" s="825" t="s">
        <v>590</v>
      </c>
      <c r="B8" s="636" t="s">
        <v>591</v>
      </c>
      <c r="C8" s="777" t="s">
        <v>592</v>
      </c>
      <c r="D8" s="636">
        <v>45204</v>
      </c>
      <c r="E8" s="777">
        <f t="shared" ref="E8:E9" si="0">D8+2</f>
        <v>45206</v>
      </c>
      <c r="F8" s="777">
        <f t="shared" ref="F8:F9" si="1">D8+6</f>
        <v>45210</v>
      </c>
      <c r="G8" s="331"/>
      <c r="H8" s="777">
        <v>45205</v>
      </c>
      <c r="J8" s="443"/>
    </row>
    <row r="9" spans="1:12" s="145" customFormat="1" ht="18" hidden="1" customHeight="1" x14ac:dyDescent="0.2">
      <c r="A9" s="825" t="s">
        <v>593</v>
      </c>
      <c r="B9" s="761" t="s">
        <v>594</v>
      </c>
      <c r="C9" s="777" t="s">
        <v>595</v>
      </c>
      <c r="D9" s="636">
        <v>45211</v>
      </c>
      <c r="E9" s="779">
        <f t="shared" si="0"/>
        <v>45213</v>
      </c>
      <c r="F9" s="777">
        <f t="shared" si="1"/>
        <v>45217</v>
      </c>
      <c r="G9" s="331"/>
      <c r="H9" s="777">
        <f t="shared" ref="H9:H12" si="2">H8+7</f>
        <v>45212</v>
      </c>
      <c r="J9" s="443"/>
    </row>
    <row r="10" spans="1:12" s="145" customFormat="1" ht="18" hidden="1" customHeight="1" x14ac:dyDescent="0.2">
      <c r="A10" s="825" t="s">
        <v>596</v>
      </c>
      <c r="B10" s="814" t="s">
        <v>597</v>
      </c>
      <c r="C10" s="777" t="s">
        <v>598</v>
      </c>
      <c r="D10" s="636">
        <v>45221</v>
      </c>
      <c r="E10" s="777">
        <f t="shared" ref="E10" si="3">D10+2</f>
        <v>45223</v>
      </c>
      <c r="F10" s="777">
        <f t="shared" ref="F10" si="4">D10+6</f>
        <v>45227</v>
      </c>
      <c r="G10" s="331"/>
      <c r="H10" s="777">
        <f t="shared" si="2"/>
        <v>45219</v>
      </c>
      <c r="J10" s="443"/>
    </row>
    <row r="11" spans="1:12" s="145" customFormat="1" ht="18" hidden="1" customHeight="1" x14ac:dyDescent="0.2">
      <c r="A11" s="825" t="s">
        <v>599</v>
      </c>
      <c r="B11" s="761" t="s">
        <v>591</v>
      </c>
      <c r="C11" s="777" t="s">
        <v>600</v>
      </c>
      <c r="D11" s="636">
        <v>45225</v>
      </c>
      <c r="E11" s="779">
        <f t="shared" ref="E11" si="5">D11+2</f>
        <v>45227</v>
      </c>
      <c r="F11" s="777">
        <f t="shared" ref="F11" si="6">D11+6</f>
        <v>45231</v>
      </c>
      <c r="G11" s="331"/>
      <c r="H11" s="777">
        <f t="shared" si="2"/>
        <v>45226</v>
      </c>
      <c r="J11" s="443"/>
    </row>
    <row r="12" spans="1:12" s="145" customFormat="1" ht="18" hidden="1" customHeight="1" x14ac:dyDescent="0.2">
      <c r="A12" s="825" t="s">
        <v>601</v>
      </c>
      <c r="B12" s="636" t="s">
        <v>594</v>
      </c>
      <c r="C12" s="777" t="s">
        <v>602</v>
      </c>
      <c r="D12" s="636">
        <v>45234</v>
      </c>
      <c r="E12" s="777">
        <f t="shared" ref="E12:E15" si="7">D12+2</f>
        <v>45236</v>
      </c>
      <c r="F12" s="777">
        <f t="shared" ref="F12:F15" si="8">D12+6</f>
        <v>45240</v>
      </c>
      <c r="G12" s="331"/>
      <c r="H12" s="777">
        <f t="shared" si="2"/>
        <v>45233</v>
      </c>
      <c r="J12" s="443"/>
    </row>
    <row r="13" spans="1:12" s="145" customFormat="1" ht="18" hidden="1" customHeight="1" x14ac:dyDescent="0.2">
      <c r="A13" s="825" t="s">
        <v>603</v>
      </c>
      <c r="B13" s="814" t="s">
        <v>597</v>
      </c>
      <c r="C13" s="777" t="s">
        <v>604</v>
      </c>
      <c r="D13" s="636">
        <v>45239</v>
      </c>
      <c r="E13" s="779">
        <f t="shared" si="7"/>
        <v>45241</v>
      </c>
      <c r="F13" s="777">
        <f t="shared" si="8"/>
        <v>45245</v>
      </c>
      <c r="G13" s="331"/>
      <c r="H13" s="777">
        <v>45240</v>
      </c>
      <c r="J13" s="443"/>
    </row>
    <row r="14" spans="1:12" s="145" customFormat="1" ht="18" hidden="1" customHeight="1" x14ac:dyDescent="0.2">
      <c r="A14" s="825" t="s">
        <v>605</v>
      </c>
      <c r="B14" s="761" t="s">
        <v>591</v>
      </c>
      <c r="C14" s="777" t="s">
        <v>606</v>
      </c>
      <c r="D14" s="636">
        <v>45246</v>
      </c>
      <c r="E14" s="777">
        <f t="shared" si="7"/>
        <v>45248</v>
      </c>
      <c r="F14" s="777">
        <f t="shared" si="8"/>
        <v>45252</v>
      </c>
      <c r="G14" s="331"/>
      <c r="H14" s="777">
        <v>45247</v>
      </c>
      <c r="J14" s="443"/>
    </row>
    <row r="15" spans="1:12" s="145" customFormat="1" ht="18" hidden="1" customHeight="1" x14ac:dyDescent="0.2">
      <c r="A15" s="825" t="s">
        <v>607</v>
      </c>
      <c r="B15" s="636" t="s">
        <v>594</v>
      </c>
      <c r="C15" s="777" t="s">
        <v>608</v>
      </c>
      <c r="D15" s="636">
        <v>45253</v>
      </c>
      <c r="E15" s="777">
        <f t="shared" si="7"/>
        <v>45255</v>
      </c>
      <c r="F15" s="777">
        <f t="shared" si="8"/>
        <v>45259</v>
      </c>
      <c r="G15" s="331"/>
      <c r="H15" s="777">
        <v>45254</v>
      </c>
      <c r="J15" s="443"/>
    </row>
    <row r="16" spans="1:12" s="145" customFormat="1" ht="18" hidden="1" customHeight="1" x14ac:dyDescent="0.2">
      <c r="A16" s="825" t="s">
        <v>601</v>
      </c>
      <c r="B16" s="814" t="s">
        <v>597</v>
      </c>
      <c r="C16" s="777" t="s">
        <v>609</v>
      </c>
      <c r="D16" s="636">
        <f t="shared" ref="D16:D29" si="9">D15+7</f>
        <v>45260</v>
      </c>
      <c r="E16" s="777">
        <f t="shared" ref="E16" si="10">D16+2</f>
        <v>45262</v>
      </c>
      <c r="F16" s="777">
        <f t="shared" ref="F16" si="11">D16+6</f>
        <v>45266</v>
      </c>
      <c r="G16" s="331"/>
      <c r="H16" s="777">
        <f t="shared" ref="H16:H68" si="12">H15+7</f>
        <v>45261</v>
      </c>
      <c r="J16" s="443"/>
    </row>
    <row r="17" spans="1:10" s="145" customFormat="1" ht="18" hidden="1" customHeight="1" x14ac:dyDescent="0.2">
      <c r="A17" s="825" t="s">
        <v>603</v>
      </c>
      <c r="B17" s="761" t="s">
        <v>591</v>
      </c>
      <c r="C17" s="777" t="s">
        <v>610</v>
      </c>
      <c r="D17" s="636">
        <f t="shared" si="9"/>
        <v>45267</v>
      </c>
      <c r="E17" s="779">
        <f t="shared" ref="E17:E19" si="13">D17+2</f>
        <v>45269</v>
      </c>
      <c r="F17" s="777">
        <f t="shared" ref="F17:F19" si="14">D17+6</f>
        <v>45273</v>
      </c>
      <c r="G17" s="331"/>
      <c r="H17" s="777">
        <f t="shared" si="12"/>
        <v>45268</v>
      </c>
      <c r="J17" s="443"/>
    </row>
    <row r="18" spans="1:10" s="145" customFormat="1" ht="18" hidden="1" customHeight="1" x14ac:dyDescent="0.2">
      <c r="A18" s="825" t="s">
        <v>601</v>
      </c>
      <c r="B18" s="636" t="s">
        <v>594</v>
      </c>
      <c r="C18" s="777" t="s">
        <v>611</v>
      </c>
      <c r="D18" s="636">
        <f t="shared" si="9"/>
        <v>45274</v>
      </c>
      <c r="E18" s="777">
        <f t="shared" si="13"/>
        <v>45276</v>
      </c>
      <c r="F18" s="777">
        <f t="shared" si="14"/>
        <v>45280</v>
      </c>
      <c r="G18" s="331"/>
      <c r="H18" s="777">
        <f t="shared" si="12"/>
        <v>45275</v>
      </c>
      <c r="J18" s="443"/>
    </row>
    <row r="19" spans="1:10" s="145" customFormat="1" ht="18" hidden="1" customHeight="1" x14ac:dyDescent="0.2">
      <c r="A19" s="825" t="s">
        <v>612</v>
      </c>
      <c r="B19" s="814" t="s">
        <v>597</v>
      </c>
      <c r="C19" s="777" t="s">
        <v>613</v>
      </c>
      <c r="D19" s="636">
        <f t="shared" si="9"/>
        <v>45281</v>
      </c>
      <c r="E19" s="777">
        <f t="shared" si="13"/>
        <v>45283</v>
      </c>
      <c r="F19" s="777">
        <f t="shared" si="14"/>
        <v>45287</v>
      </c>
      <c r="G19" s="331"/>
      <c r="H19" s="777">
        <f t="shared" si="12"/>
        <v>45282</v>
      </c>
      <c r="J19" s="443"/>
    </row>
    <row r="20" spans="1:10" s="145" customFormat="1" ht="18" hidden="1" customHeight="1" x14ac:dyDescent="0.2">
      <c r="A20" s="825" t="s">
        <v>603</v>
      </c>
      <c r="B20" s="761" t="s">
        <v>591</v>
      </c>
      <c r="C20" s="777" t="s">
        <v>614</v>
      </c>
      <c r="D20" s="636">
        <f t="shared" si="9"/>
        <v>45288</v>
      </c>
      <c r="E20" s="777">
        <f t="shared" ref="E20:E33" si="15">D20+2</f>
        <v>45290</v>
      </c>
      <c r="F20" s="777">
        <f t="shared" ref="F20:F29" si="16">D20+6</f>
        <v>45294</v>
      </c>
      <c r="G20" s="331"/>
      <c r="H20" s="777">
        <f t="shared" si="12"/>
        <v>45289</v>
      </c>
      <c r="J20" s="443"/>
    </row>
    <row r="21" spans="1:10" s="145" customFormat="1" ht="18" hidden="1" customHeight="1" x14ac:dyDescent="0.2">
      <c r="A21" s="825"/>
      <c r="B21" s="636" t="s">
        <v>594</v>
      </c>
      <c r="C21" s="777" t="s">
        <v>615</v>
      </c>
      <c r="D21" s="636">
        <f t="shared" si="9"/>
        <v>45295</v>
      </c>
      <c r="E21" s="777">
        <f t="shared" si="15"/>
        <v>45297</v>
      </c>
      <c r="F21" s="777">
        <f t="shared" si="16"/>
        <v>45301</v>
      </c>
      <c r="G21" s="331"/>
      <c r="H21" s="777">
        <f t="shared" si="12"/>
        <v>45296</v>
      </c>
      <c r="J21" s="443"/>
    </row>
    <row r="22" spans="1:10" s="145" customFormat="1" ht="18" hidden="1" customHeight="1" x14ac:dyDescent="0.2">
      <c r="A22" s="825"/>
      <c r="B22" s="814" t="s">
        <v>597</v>
      </c>
      <c r="C22" s="777" t="s">
        <v>616</v>
      </c>
      <c r="D22" s="636">
        <f t="shared" si="9"/>
        <v>45302</v>
      </c>
      <c r="E22" s="777">
        <f t="shared" si="15"/>
        <v>45304</v>
      </c>
      <c r="F22" s="777">
        <f t="shared" si="16"/>
        <v>45308</v>
      </c>
      <c r="G22" s="331"/>
      <c r="H22" s="777">
        <f t="shared" si="12"/>
        <v>45303</v>
      </c>
      <c r="J22" s="443"/>
    </row>
    <row r="23" spans="1:10" s="145" customFormat="1" ht="18" hidden="1" customHeight="1" x14ac:dyDescent="0.2">
      <c r="A23" s="825"/>
      <c r="B23" s="761" t="s">
        <v>591</v>
      </c>
      <c r="C23" s="777" t="s">
        <v>617</v>
      </c>
      <c r="D23" s="636">
        <f t="shared" si="9"/>
        <v>45309</v>
      </c>
      <c r="E23" s="777">
        <f t="shared" si="15"/>
        <v>45311</v>
      </c>
      <c r="F23" s="777">
        <f t="shared" si="16"/>
        <v>45315</v>
      </c>
      <c r="G23" s="331"/>
      <c r="H23" s="777">
        <f t="shared" si="12"/>
        <v>45310</v>
      </c>
      <c r="J23" s="443"/>
    </row>
    <row r="24" spans="1:10" s="145" customFormat="1" ht="18" hidden="1" customHeight="1" x14ac:dyDescent="0.2">
      <c r="A24" s="825"/>
      <c r="B24" s="636" t="s">
        <v>594</v>
      </c>
      <c r="C24" s="777" t="s">
        <v>618</v>
      </c>
      <c r="D24" s="636">
        <f t="shared" si="9"/>
        <v>45316</v>
      </c>
      <c r="E24" s="777">
        <f t="shared" si="15"/>
        <v>45318</v>
      </c>
      <c r="F24" s="777">
        <f t="shared" si="16"/>
        <v>45322</v>
      </c>
      <c r="G24" s="331"/>
      <c r="H24" s="777">
        <f t="shared" si="12"/>
        <v>45317</v>
      </c>
      <c r="J24" s="443"/>
    </row>
    <row r="25" spans="1:10" s="145" customFormat="1" ht="18" hidden="1" customHeight="1" x14ac:dyDescent="0.2">
      <c r="A25" s="825"/>
      <c r="B25" s="814" t="s">
        <v>597</v>
      </c>
      <c r="C25" s="777" t="s">
        <v>619</v>
      </c>
      <c r="D25" s="636">
        <f t="shared" si="9"/>
        <v>45323</v>
      </c>
      <c r="E25" s="779">
        <f t="shared" si="15"/>
        <v>45325</v>
      </c>
      <c r="F25" s="779">
        <f t="shared" si="16"/>
        <v>45329</v>
      </c>
      <c r="G25" s="331"/>
      <c r="H25" s="777">
        <f t="shared" si="12"/>
        <v>45324</v>
      </c>
      <c r="J25" s="443"/>
    </row>
    <row r="26" spans="1:10" s="145" customFormat="1" ht="18" hidden="1" customHeight="1" x14ac:dyDescent="0.2">
      <c r="A26" s="825"/>
      <c r="B26" s="761" t="s">
        <v>591</v>
      </c>
      <c r="C26" s="777" t="s">
        <v>620</v>
      </c>
      <c r="D26" s="636">
        <f t="shared" si="9"/>
        <v>45330</v>
      </c>
      <c r="E26" s="777">
        <f t="shared" si="15"/>
        <v>45332</v>
      </c>
      <c r="F26" s="777">
        <f t="shared" si="16"/>
        <v>45336</v>
      </c>
      <c r="G26" s="331"/>
      <c r="H26" s="777">
        <f t="shared" si="12"/>
        <v>45331</v>
      </c>
      <c r="J26" s="443"/>
    </row>
    <row r="27" spans="1:10" s="145" customFormat="1" ht="18" hidden="1" customHeight="1" x14ac:dyDescent="0.2">
      <c r="A27" s="825"/>
      <c r="B27" s="636" t="s">
        <v>594</v>
      </c>
      <c r="C27" s="777" t="s">
        <v>621</v>
      </c>
      <c r="D27" s="636">
        <f t="shared" si="9"/>
        <v>45337</v>
      </c>
      <c r="E27" s="777">
        <f t="shared" si="15"/>
        <v>45339</v>
      </c>
      <c r="F27" s="777">
        <f t="shared" si="16"/>
        <v>45343</v>
      </c>
      <c r="G27" s="331"/>
      <c r="H27" s="777">
        <f t="shared" si="12"/>
        <v>45338</v>
      </c>
      <c r="J27" s="443"/>
    </row>
    <row r="28" spans="1:10" s="145" customFormat="1" ht="18" hidden="1" customHeight="1" x14ac:dyDescent="0.2">
      <c r="A28" s="825"/>
      <c r="B28" s="814" t="s">
        <v>597</v>
      </c>
      <c r="C28" s="777" t="s">
        <v>622</v>
      </c>
      <c r="D28" s="636">
        <f t="shared" si="9"/>
        <v>45344</v>
      </c>
      <c r="E28" s="777">
        <f t="shared" si="15"/>
        <v>45346</v>
      </c>
      <c r="F28" s="777">
        <f t="shared" si="16"/>
        <v>45350</v>
      </c>
      <c r="G28" s="331"/>
      <c r="H28" s="777">
        <f t="shared" si="12"/>
        <v>45345</v>
      </c>
      <c r="J28" s="443"/>
    </row>
    <row r="29" spans="1:10" s="145" customFormat="1" ht="18" hidden="1" customHeight="1" x14ac:dyDescent="0.2">
      <c r="A29" s="825"/>
      <c r="B29" s="761" t="s">
        <v>591</v>
      </c>
      <c r="C29" s="777" t="s">
        <v>623</v>
      </c>
      <c r="D29" s="636">
        <f t="shared" si="9"/>
        <v>45351</v>
      </c>
      <c r="E29" s="777">
        <f t="shared" si="15"/>
        <v>45353</v>
      </c>
      <c r="F29" s="777">
        <f t="shared" si="16"/>
        <v>45357</v>
      </c>
      <c r="G29" s="331"/>
      <c r="H29" s="777">
        <f t="shared" si="12"/>
        <v>45352</v>
      </c>
      <c r="J29" s="443"/>
    </row>
    <row r="30" spans="1:10" s="145" customFormat="1" ht="18" hidden="1" customHeight="1" x14ac:dyDescent="0.2">
      <c r="A30" s="825"/>
      <c r="B30" s="636" t="s">
        <v>594</v>
      </c>
      <c r="C30" s="777" t="s">
        <v>624</v>
      </c>
      <c r="D30" s="636">
        <v>45360</v>
      </c>
      <c r="E30" s="777">
        <f t="shared" si="15"/>
        <v>45362</v>
      </c>
      <c r="F30" s="777">
        <f>D30+6</f>
        <v>45366</v>
      </c>
      <c r="G30" s="331"/>
      <c r="H30" s="777">
        <v>45359</v>
      </c>
      <c r="J30" s="443"/>
    </row>
    <row r="31" spans="1:10" s="145" customFormat="1" ht="18" hidden="1" customHeight="1" x14ac:dyDescent="0.2">
      <c r="A31" s="825"/>
      <c r="B31" s="814" t="s">
        <v>597</v>
      </c>
      <c r="C31" s="777" t="s">
        <v>625</v>
      </c>
      <c r="D31" s="636">
        <v>45365</v>
      </c>
      <c r="E31" s="777">
        <f t="shared" si="15"/>
        <v>45367</v>
      </c>
      <c r="F31" s="777">
        <f t="shared" ref="F31:F34" si="17">D31+6</f>
        <v>45371</v>
      </c>
      <c r="G31" s="331"/>
      <c r="H31" s="777">
        <f t="shared" si="12"/>
        <v>45366</v>
      </c>
      <c r="J31" s="443"/>
    </row>
    <row r="32" spans="1:10" s="145" customFormat="1" ht="18" hidden="1" customHeight="1" x14ac:dyDescent="0.2">
      <c r="A32" s="825"/>
      <c r="B32" s="761" t="s">
        <v>591</v>
      </c>
      <c r="C32" s="777" t="s">
        <v>626</v>
      </c>
      <c r="D32" s="777">
        <v>45372</v>
      </c>
      <c r="E32" s="777">
        <f t="shared" si="15"/>
        <v>45374</v>
      </c>
      <c r="F32" s="777">
        <f t="shared" si="17"/>
        <v>45378</v>
      </c>
      <c r="G32" s="331"/>
      <c r="H32" s="777">
        <f t="shared" si="12"/>
        <v>45373</v>
      </c>
      <c r="J32" s="443"/>
    </row>
    <row r="33" spans="1:10" s="145" customFormat="1" ht="18" hidden="1" customHeight="1" x14ac:dyDescent="0.2">
      <c r="A33" s="825" t="s">
        <v>603</v>
      </c>
      <c r="B33" s="916" t="s">
        <v>494</v>
      </c>
      <c r="C33" s="1035" t="s">
        <v>627</v>
      </c>
      <c r="D33" s="1018">
        <v>45383</v>
      </c>
      <c r="E33" s="1018">
        <f t="shared" si="15"/>
        <v>45385</v>
      </c>
      <c r="F33" s="1018">
        <f t="shared" si="17"/>
        <v>45389</v>
      </c>
      <c r="G33" s="331"/>
      <c r="H33" s="777">
        <f t="shared" si="12"/>
        <v>45380</v>
      </c>
      <c r="J33" s="443"/>
    </row>
    <row r="34" spans="1:10" s="145" customFormat="1" ht="18" hidden="1" customHeight="1" x14ac:dyDescent="0.2">
      <c r="A34" s="825"/>
      <c r="B34" s="1035" t="s">
        <v>597</v>
      </c>
      <c r="C34" s="1035" t="s">
        <v>628</v>
      </c>
      <c r="D34" s="1035">
        <v>45385</v>
      </c>
      <c r="E34" s="777">
        <f t="shared" ref="E34:E38" si="18">D34+2</f>
        <v>45387</v>
      </c>
      <c r="F34" s="777">
        <f t="shared" si="17"/>
        <v>45391</v>
      </c>
      <c r="G34" s="331"/>
      <c r="H34" s="777">
        <v>45387</v>
      </c>
      <c r="J34" s="443"/>
    </row>
    <row r="35" spans="1:10" s="145" customFormat="1" ht="18" hidden="1" customHeight="1" x14ac:dyDescent="0.2">
      <c r="A35" s="825"/>
      <c r="B35" s="1035" t="s">
        <v>591</v>
      </c>
      <c r="C35" s="1035" t="s">
        <v>629</v>
      </c>
      <c r="D35" s="1035">
        <v>45396</v>
      </c>
      <c r="E35" s="916" t="s">
        <v>494</v>
      </c>
      <c r="F35" s="777">
        <v>45401</v>
      </c>
      <c r="G35" s="331"/>
      <c r="H35" s="777">
        <f t="shared" si="12"/>
        <v>45394</v>
      </c>
      <c r="J35" s="443"/>
    </row>
    <row r="36" spans="1:10" s="145" customFormat="1" ht="18" hidden="1" customHeight="1" x14ac:dyDescent="0.2">
      <c r="A36" s="825"/>
      <c r="B36" s="1035" t="s">
        <v>594</v>
      </c>
      <c r="C36" s="1035" t="s">
        <v>630</v>
      </c>
      <c r="D36" s="1035">
        <v>45401</v>
      </c>
      <c r="E36" s="777">
        <f t="shared" si="18"/>
        <v>45403</v>
      </c>
      <c r="F36" s="777">
        <f>D36+6</f>
        <v>45407</v>
      </c>
      <c r="G36" s="331"/>
      <c r="H36" s="777">
        <f t="shared" si="12"/>
        <v>45401</v>
      </c>
      <c r="J36" s="443"/>
    </row>
    <row r="37" spans="1:10" s="145" customFormat="1" ht="18" hidden="1" customHeight="1" x14ac:dyDescent="0.2">
      <c r="A37" s="825"/>
      <c r="B37" s="1035" t="s">
        <v>597</v>
      </c>
      <c r="C37" s="1035" t="s">
        <v>631</v>
      </c>
      <c r="D37" s="1035">
        <v>45410</v>
      </c>
      <c r="E37" s="777">
        <f t="shared" si="18"/>
        <v>45412</v>
      </c>
      <c r="F37" s="777">
        <f>D37+7</f>
        <v>45417</v>
      </c>
      <c r="G37" s="331"/>
      <c r="H37" s="777">
        <f t="shared" si="12"/>
        <v>45408</v>
      </c>
      <c r="J37" s="443"/>
    </row>
    <row r="38" spans="1:10" s="145" customFormat="1" ht="18" hidden="1" customHeight="1" x14ac:dyDescent="0.2">
      <c r="A38" s="825"/>
      <c r="B38" s="1035" t="s">
        <v>591</v>
      </c>
      <c r="C38" s="1035" t="s">
        <v>632</v>
      </c>
      <c r="D38" s="1035">
        <v>45416</v>
      </c>
      <c r="E38" s="777">
        <f t="shared" si="18"/>
        <v>45418</v>
      </c>
      <c r="F38" s="777">
        <f t="shared" ref="F38:F42" si="19">D38+7</f>
        <v>45423</v>
      </c>
      <c r="G38" s="331"/>
      <c r="H38" s="777">
        <f t="shared" si="12"/>
        <v>45415</v>
      </c>
      <c r="J38" s="443"/>
    </row>
    <row r="39" spans="1:10" s="145" customFormat="1" ht="18" hidden="1" customHeight="1" x14ac:dyDescent="0.2">
      <c r="A39" s="825"/>
      <c r="B39" s="1035" t="s">
        <v>594</v>
      </c>
      <c r="C39" s="1035" t="s">
        <v>633</v>
      </c>
      <c r="D39" s="1035">
        <v>45422</v>
      </c>
      <c r="E39" s="916" t="s">
        <v>494</v>
      </c>
      <c r="F39" s="777">
        <f t="shared" si="19"/>
        <v>45429</v>
      </c>
      <c r="G39" s="331"/>
      <c r="H39" s="777">
        <f t="shared" si="12"/>
        <v>45422</v>
      </c>
      <c r="J39" s="443"/>
    </row>
    <row r="40" spans="1:10" s="145" customFormat="1" ht="18" hidden="1" customHeight="1" x14ac:dyDescent="0.2">
      <c r="A40" s="825"/>
      <c r="B40" s="1035" t="s">
        <v>597</v>
      </c>
      <c r="C40" s="1035" t="s">
        <v>634</v>
      </c>
      <c r="D40" s="1035">
        <v>45431</v>
      </c>
      <c r="E40" s="916" t="s">
        <v>494</v>
      </c>
      <c r="F40" s="916" t="s">
        <v>494</v>
      </c>
      <c r="G40" s="331"/>
      <c r="H40" s="777">
        <f t="shared" si="12"/>
        <v>45429</v>
      </c>
      <c r="J40" s="443"/>
    </row>
    <row r="41" spans="1:10" s="145" customFormat="1" ht="18" hidden="1" customHeight="1" x14ac:dyDescent="0.2">
      <c r="A41" s="825"/>
      <c r="B41" s="1035" t="s">
        <v>591</v>
      </c>
      <c r="C41" s="1035" t="s">
        <v>635</v>
      </c>
      <c r="D41" s="1035">
        <v>45435</v>
      </c>
      <c r="E41" s="916" t="s">
        <v>494</v>
      </c>
      <c r="F41" s="777">
        <f t="shared" si="19"/>
        <v>45442</v>
      </c>
      <c r="G41" s="331"/>
      <c r="H41" s="777">
        <f t="shared" si="12"/>
        <v>45436</v>
      </c>
      <c r="J41" s="443"/>
    </row>
    <row r="42" spans="1:10" s="145" customFormat="1" ht="18" hidden="1" customHeight="1" x14ac:dyDescent="0.2">
      <c r="A42" s="825"/>
      <c r="B42" s="1035" t="s">
        <v>594</v>
      </c>
      <c r="C42" s="1035" t="s">
        <v>636</v>
      </c>
      <c r="D42" s="1035">
        <v>45441</v>
      </c>
      <c r="E42" s="916" t="s">
        <v>494</v>
      </c>
      <c r="F42" s="777">
        <f t="shared" si="19"/>
        <v>45448</v>
      </c>
      <c r="G42" s="331"/>
      <c r="H42" s="777">
        <f t="shared" si="12"/>
        <v>45443</v>
      </c>
      <c r="J42" s="443"/>
    </row>
    <row r="43" spans="1:10" s="145" customFormat="1" ht="18" hidden="1" customHeight="1" x14ac:dyDescent="0.2">
      <c r="A43" s="825"/>
      <c r="B43" s="1035" t="s">
        <v>597</v>
      </c>
      <c r="C43" s="1035" t="s">
        <v>637</v>
      </c>
      <c r="D43" s="1035">
        <v>45446</v>
      </c>
      <c r="E43" s="777">
        <f t="shared" ref="E43" si="20">D43+2</f>
        <v>45448</v>
      </c>
      <c r="F43" s="777">
        <f t="shared" ref="F43:F45" si="21">D43+7</f>
        <v>45453</v>
      </c>
      <c r="G43" s="331"/>
      <c r="H43" s="777">
        <f t="shared" si="12"/>
        <v>45450</v>
      </c>
      <c r="J43" s="443"/>
    </row>
    <row r="44" spans="1:10" s="145" customFormat="1" ht="18" hidden="1" customHeight="1" x14ac:dyDescent="0.2">
      <c r="A44" s="825"/>
      <c r="B44" s="1035" t="s">
        <v>591</v>
      </c>
      <c r="C44" s="1035" t="s">
        <v>638</v>
      </c>
      <c r="D44" s="1035">
        <v>45462</v>
      </c>
      <c r="E44" s="916" t="s">
        <v>494</v>
      </c>
      <c r="F44" s="777">
        <f t="shared" si="21"/>
        <v>45469</v>
      </c>
      <c r="G44" s="331"/>
      <c r="H44" s="777">
        <f t="shared" si="12"/>
        <v>45457</v>
      </c>
      <c r="J44" s="443"/>
    </row>
    <row r="45" spans="1:10" s="145" customFormat="1" ht="18" hidden="1" customHeight="1" x14ac:dyDescent="0.2">
      <c r="A45" s="825"/>
      <c r="B45" s="1035" t="s">
        <v>594</v>
      </c>
      <c r="C45" s="1035" t="s">
        <v>639</v>
      </c>
      <c r="D45" s="1035">
        <v>45464</v>
      </c>
      <c r="E45" s="777">
        <f t="shared" ref="E45:E47" si="22">D45+2</f>
        <v>45466</v>
      </c>
      <c r="F45" s="777">
        <f t="shared" si="21"/>
        <v>45471</v>
      </c>
      <c r="G45" s="331"/>
      <c r="H45" s="777">
        <f t="shared" si="12"/>
        <v>45464</v>
      </c>
      <c r="J45" s="443"/>
    </row>
    <row r="46" spans="1:10" s="145" customFormat="1" ht="18" hidden="1" customHeight="1" x14ac:dyDescent="0.2">
      <c r="A46" s="825"/>
      <c r="B46" s="1035" t="s">
        <v>597</v>
      </c>
      <c r="C46" s="1035" t="s">
        <v>640</v>
      </c>
      <c r="D46" s="1035">
        <v>45474</v>
      </c>
      <c r="E46" s="777">
        <f t="shared" si="22"/>
        <v>45476</v>
      </c>
      <c r="F46" s="777">
        <f t="shared" ref="F46:F48" si="23">D46+7</f>
        <v>45481</v>
      </c>
      <c r="G46" s="331"/>
      <c r="H46" s="777">
        <f t="shared" si="12"/>
        <v>45471</v>
      </c>
      <c r="J46" s="443"/>
    </row>
    <row r="47" spans="1:10" s="145" customFormat="1" ht="18" hidden="1" customHeight="1" x14ac:dyDescent="0.2">
      <c r="A47" s="825"/>
      <c r="B47" s="1035" t="s">
        <v>591</v>
      </c>
      <c r="C47" s="1035" t="s">
        <v>641</v>
      </c>
      <c r="D47" s="1035">
        <v>45476</v>
      </c>
      <c r="E47" s="777">
        <f t="shared" si="22"/>
        <v>45478</v>
      </c>
      <c r="F47" s="777">
        <f t="shared" si="23"/>
        <v>45483</v>
      </c>
      <c r="G47" s="331"/>
      <c r="H47" s="777">
        <f t="shared" si="12"/>
        <v>45478</v>
      </c>
      <c r="J47" s="443"/>
    </row>
    <row r="48" spans="1:10" s="145" customFormat="1" ht="18" hidden="1" customHeight="1" x14ac:dyDescent="0.2">
      <c r="A48" s="825"/>
      <c r="B48" s="1035" t="s">
        <v>594</v>
      </c>
      <c r="C48" s="1035" t="s">
        <v>642</v>
      </c>
      <c r="D48" s="1035">
        <v>45483</v>
      </c>
      <c r="E48" s="916" t="s">
        <v>494</v>
      </c>
      <c r="F48" s="777">
        <f t="shared" si="23"/>
        <v>45490</v>
      </c>
      <c r="G48" s="331"/>
      <c r="H48" s="777">
        <f t="shared" si="12"/>
        <v>45485</v>
      </c>
      <c r="J48" s="443"/>
    </row>
    <row r="49" spans="1:10" s="145" customFormat="1" ht="18" hidden="1" customHeight="1" x14ac:dyDescent="0.2">
      <c r="A49" s="825"/>
      <c r="B49" s="1035" t="s">
        <v>597</v>
      </c>
      <c r="C49" s="1035" t="s">
        <v>643</v>
      </c>
      <c r="D49" s="1035">
        <v>45492</v>
      </c>
      <c r="E49" s="777">
        <f t="shared" ref="E49:E50" si="24">D49+2</f>
        <v>45494</v>
      </c>
      <c r="F49" s="777">
        <f t="shared" ref="F49:F51" si="25">D49+7</f>
        <v>45499</v>
      </c>
      <c r="G49" s="331"/>
      <c r="H49" s="777">
        <f t="shared" si="12"/>
        <v>45492</v>
      </c>
      <c r="J49" s="443"/>
    </row>
    <row r="50" spans="1:10" s="145" customFormat="1" ht="18" hidden="1" customHeight="1" x14ac:dyDescent="0.2">
      <c r="A50" s="825"/>
      <c r="B50" s="1035" t="s">
        <v>591</v>
      </c>
      <c r="C50" s="1035" t="s">
        <v>644</v>
      </c>
      <c r="D50" s="1035">
        <v>45496</v>
      </c>
      <c r="E50" s="777">
        <f t="shared" si="24"/>
        <v>45498</v>
      </c>
      <c r="F50" s="777">
        <f t="shared" si="25"/>
        <v>45503</v>
      </c>
      <c r="G50" s="331"/>
      <c r="H50" s="777">
        <f t="shared" si="12"/>
        <v>45499</v>
      </c>
      <c r="J50" s="443"/>
    </row>
    <row r="51" spans="1:10" s="145" customFormat="1" ht="18" hidden="1" customHeight="1" x14ac:dyDescent="0.2">
      <c r="A51" s="825"/>
      <c r="B51" s="1035" t="s">
        <v>594</v>
      </c>
      <c r="C51" s="1035" t="s">
        <v>645</v>
      </c>
      <c r="D51" s="1035">
        <v>45505</v>
      </c>
      <c r="E51" s="916" t="s">
        <v>494</v>
      </c>
      <c r="F51" s="777">
        <f t="shared" si="25"/>
        <v>45512</v>
      </c>
      <c r="G51" s="331"/>
      <c r="H51" s="777">
        <f t="shared" si="12"/>
        <v>45506</v>
      </c>
      <c r="J51" s="443"/>
    </row>
    <row r="52" spans="1:10" s="145" customFormat="1" ht="18" hidden="1" customHeight="1" x14ac:dyDescent="0.2">
      <c r="A52" s="825"/>
      <c r="B52" s="1035" t="s">
        <v>597</v>
      </c>
      <c r="C52" s="1035" t="s">
        <v>646</v>
      </c>
      <c r="D52" s="1035">
        <v>45512</v>
      </c>
      <c r="E52" s="777">
        <f t="shared" ref="E52" si="26">D52+2</f>
        <v>45514</v>
      </c>
      <c r="F52" s="777">
        <f t="shared" ref="F52:F54" si="27">D52+7</f>
        <v>45519</v>
      </c>
      <c r="G52" s="331"/>
      <c r="H52" s="777">
        <f t="shared" si="12"/>
        <v>45513</v>
      </c>
      <c r="J52" s="443"/>
    </row>
    <row r="53" spans="1:10" s="145" customFormat="1" ht="18" hidden="1" customHeight="1" x14ac:dyDescent="0.2">
      <c r="A53" s="825"/>
      <c r="B53" s="1035" t="s">
        <v>591</v>
      </c>
      <c r="C53" s="1035" t="s">
        <v>647</v>
      </c>
      <c r="D53" s="1035">
        <v>45518</v>
      </c>
      <c r="E53" s="916" t="s">
        <v>494</v>
      </c>
      <c r="F53" s="777">
        <f t="shared" si="27"/>
        <v>45525</v>
      </c>
      <c r="G53" s="331"/>
      <c r="H53" s="777">
        <f t="shared" si="12"/>
        <v>45520</v>
      </c>
      <c r="J53" s="443"/>
    </row>
    <row r="54" spans="1:10" s="145" customFormat="1" ht="18" hidden="1" customHeight="1" x14ac:dyDescent="0.2">
      <c r="A54" s="825"/>
      <c r="B54" s="1035" t="s">
        <v>594</v>
      </c>
      <c r="C54" s="1035" t="s">
        <v>648</v>
      </c>
      <c r="D54" s="1035">
        <v>45529</v>
      </c>
      <c r="E54" s="916" t="s">
        <v>494</v>
      </c>
      <c r="F54" s="777">
        <f t="shared" si="27"/>
        <v>45536</v>
      </c>
      <c r="G54" s="331"/>
      <c r="H54" s="777">
        <f t="shared" si="12"/>
        <v>45527</v>
      </c>
      <c r="J54" s="443"/>
    </row>
    <row r="55" spans="1:10" s="145" customFormat="1" ht="18" hidden="1" customHeight="1" x14ac:dyDescent="0.2">
      <c r="A55" s="825" t="s">
        <v>649</v>
      </c>
      <c r="B55" s="1035" t="s">
        <v>591</v>
      </c>
      <c r="C55" s="1035" t="s">
        <v>650</v>
      </c>
      <c r="D55" s="1035">
        <v>45531</v>
      </c>
      <c r="E55" s="777">
        <f t="shared" ref="E55:E57" si="28">D55+2</f>
        <v>45533</v>
      </c>
      <c r="F55" s="777">
        <f t="shared" ref="F55:F57" si="29">D55+7</f>
        <v>45538</v>
      </c>
      <c r="G55" s="331"/>
      <c r="H55" s="777">
        <f t="shared" si="12"/>
        <v>45534</v>
      </c>
      <c r="J55" s="443"/>
    </row>
    <row r="56" spans="1:10" s="145" customFormat="1" ht="18" hidden="1" customHeight="1" x14ac:dyDescent="0.2">
      <c r="A56" s="825" t="s">
        <v>591</v>
      </c>
      <c r="B56" s="1114" t="s">
        <v>388</v>
      </c>
      <c r="C56" s="1035" t="s">
        <v>651</v>
      </c>
      <c r="D56" s="820">
        <v>45543</v>
      </c>
      <c r="E56" s="820">
        <f t="shared" si="28"/>
        <v>45545</v>
      </c>
      <c r="F56" s="820">
        <f t="shared" si="29"/>
        <v>45550</v>
      </c>
      <c r="G56" s="331"/>
      <c r="H56" s="777">
        <f t="shared" si="12"/>
        <v>45541</v>
      </c>
      <c r="J56" s="443"/>
    </row>
    <row r="57" spans="1:10" s="145" customFormat="1" ht="18" hidden="1" customHeight="1" x14ac:dyDescent="0.2">
      <c r="A57" s="825"/>
      <c r="B57" s="1035" t="s">
        <v>652</v>
      </c>
      <c r="C57" s="1035" t="s">
        <v>653</v>
      </c>
      <c r="D57" s="1035">
        <v>45543</v>
      </c>
      <c r="E57" s="777">
        <f t="shared" si="28"/>
        <v>45545</v>
      </c>
      <c r="F57" s="777">
        <f t="shared" si="29"/>
        <v>45550</v>
      </c>
      <c r="G57" s="331"/>
      <c r="H57" s="777">
        <f t="shared" si="12"/>
        <v>45548</v>
      </c>
      <c r="J57" s="443"/>
    </row>
    <row r="58" spans="1:10" s="145" customFormat="1" ht="18" hidden="1" customHeight="1" x14ac:dyDescent="0.2">
      <c r="A58" s="825" t="s">
        <v>654</v>
      </c>
      <c r="B58" s="1035" t="s">
        <v>591</v>
      </c>
      <c r="C58" s="1035" t="s">
        <v>655</v>
      </c>
      <c r="D58" s="1035">
        <v>45553</v>
      </c>
      <c r="E58" s="777">
        <f t="shared" ref="E58:E59" si="30">D58+2</f>
        <v>45555</v>
      </c>
      <c r="F58" s="777">
        <f t="shared" ref="F58:F60" si="31">D58+7</f>
        <v>45560</v>
      </c>
      <c r="G58" s="331"/>
      <c r="H58" s="777">
        <f t="shared" si="12"/>
        <v>45555</v>
      </c>
      <c r="J58" s="443"/>
    </row>
    <row r="59" spans="1:10" s="145" customFormat="1" ht="18" hidden="1" customHeight="1" x14ac:dyDescent="0.2">
      <c r="A59" s="825"/>
      <c r="B59" s="1035" t="s">
        <v>594</v>
      </c>
      <c r="C59" s="1035" t="s">
        <v>656</v>
      </c>
      <c r="D59" s="1035">
        <v>45559</v>
      </c>
      <c r="E59" s="777">
        <f t="shared" si="30"/>
        <v>45561</v>
      </c>
      <c r="F59" s="777">
        <f t="shared" si="31"/>
        <v>45566</v>
      </c>
      <c r="G59" s="331"/>
      <c r="H59" s="777">
        <f t="shared" si="12"/>
        <v>45562</v>
      </c>
      <c r="J59" s="443"/>
    </row>
    <row r="60" spans="1:10" s="145" customFormat="1" ht="18" hidden="1" customHeight="1" x14ac:dyDescent="0.2">
      <c r="A60" s="825"/>
      <c r="B60" s="1035" t="s">
        <v>652</v>
      </c>
      <c r="C60" s="1035" t="s">
        <v>657</v>
      </c>
      <c r="D60" s="1035">
        <v>45569</v>
      </c>
      <c r="E60" s="777">
        <f t="shared" ref="E60:E61" si="32">D60+2</f>
        <v>45571</v>
      </c>
      <c r="F60" s="777">
        <f t="shared" si="31"/>
        <v>45576</v>
      </c>
      <c r="G60" s="331"/>
      <c r="H60" s="777">
        <f t="shared" si="12"/>
        <v>45569</v>
      </c>
      <c r="J60" s="443"/>
    </row>
    <row r="61" spans="1:10" s="145" customFormat="1" ht="18" hidden="1" customHeight="1" x14ac:dyDescent="0.2">
      <c r="A61" s="825" t="s">
        <v>591</v>
      </c>
      <c r="B61" s="1035" t="s">
        <v>658</v>
      </c>
      <c r="C61" s="1035" t="s">
        <v>659</v>
      </c>
      <c r="D61" s="1035">
        <v>45576</v>
      </c>
      <c r="E61" s="777">
        <f t="shared" si="32"/>
        <v>45578</v>
      </c>
      <c r="F61" s="777">
        <f t="shared" ref="F61:F63" si="33">D61+7</f>
        <v>45583</v>
      </c>
      <c r="G61" s="331"/>
      <c r="H61" s="777">
        <f t="shared" si="12"/>
        <v>45576</v>
      </c>
      <c r="J61" s="443"/>
    </row>
    <row r="62" spans="1:10" s="145" customFormat="1" ht="18" customHeight="1" x14ac:dyDescent="0.2">
      <c r="A62" s="825" t="s">
        <v>4382</v>
      </c>
      <c r="B62" s="1035" t="s">
        <v>594</v>
      </c>
      <c r="C62" s="1035" t="s">
        <v>660</v>
      </c>
      <c r="D62" s="1035">
        <v>45582</v>
      </c>
      <c r="E62" s="916" t="s">
        <v>494</v>
      </c>
      <c r="F62" s="777">
        <f t="shared" si="33"/>
        <v>45589</v>
      </c>
      <c r="G62" s="331"/>
      <c r="H62" s="777">
        <f t="shared" si="12"/>
        <v>45583</v>
      </c>
      <c r="J62" s="443"/>
    </row>
    <row r="63" spans="1:10" s="145" customFormat="1" ht="18" customHeight="1" x14ac:dyDescent="0.2">
      <c r="A63" s="825"/>
      <c r="B63" s="1035" t="s">
        <v>652</v>
      </c>
      <c r="C63" s="1035" t="s">
        <v>661</v>
      </c>
      <c r="D63" s="1035">
        <v>45589</v>
      </c>
      <c r="E63" s="777">
        <f t="shared" ref="E63:E65" si="34">D63+2</f>
        <v>45591</v>
      </c>
      <c r="F63" s="777">
        <f t="shared" si="33"/>
        <v>45596</v>
      </c>
      <c r="G63" s="331"/>
      <c r="H63" s="777">
        <f t="shared" si="12"/>
        <v>45590</v>
      </c>
      <c r="J63" s="443"/>
    </row>
    <row r="64" spans="1:10" s="145" customFormat="1" ht="18" customHeight="1" x14ac:dyDescent="0.2">
      <c r="A64" s="825" t="s">
        <v>591</v>
      </c>
      <c r="B64" s="1035" t="s">
        <v>658</v>
      </c>
      <c r="C64" s="1035" t="s">
        <v>662</v>
      </c>
      <c r="D64" s="1035">
        <v>45596</v>
      </c>
      <c r="E64" s="777">
        <f t="shared" si="34"/>
        <v>45598</v>
      </c>
      <c r="F64" s="777">
        <f t="shared" ref="F64:F66" si="35">D64+7</f>
        <v>45603</v>
      </c>
      <c r="G64" s="331"/>
      <c r="H64" s="777">
        <f t="shared" si="12"/>
        <v>45597</v>
      </c>
      <c r="J64" s="443"/>
    </row>
    <row r="65" spans="1:12" s="145" customFormat="1" ht="18" customHeight="1" x14ac:dyDescent="0.2">
      <c r="A65" s="825"/>
      <c r="B65" s="1035" t="s">
        <v>594</v>
      </c>
      <c r="C65" s="1035" t="s">
        <v>663</v>
      </c>
      <c r="D65" s="1035">
        <v>45603</v>
      </c>
      <c r="E65" s="777">
        <f t="shared" si="34"/>
        <v>45605</v>
      </c>
      <c r="F65" s="777">
        <f t="shared" si="35"/>
        <v>45610</v>
      </c>
      <c r="G65" s="331"/>
      <c r="H65" s="777">
        <f t="shared" si="12"/>
        <v>45604</v>
      </c>
      <c r="J65" s="443"/>
    </row>
    <row r="66" spans="1:12" s="145" customFormat="1" ht="18" customHeight="1" x14ac:dyDescent="0.2">
      <c r="A66" s="825"/>
      <c r="B66" s="1035" t="s">
        <v>652</v>
      </c>
      <c r="C66" s="1035" t="s">
        <v>664</v>
      </c>
      <c r="D66" s="1035">
        <v>45610</v>
      </c>
      <c r="E66" s="777">
        <f t="shared" ref="E66:E68" si="36">D66+2</f>
        <v>45612</v>
      </c>
      <c r="F66" s="777">
        <f t="shared" si="35"/>
        <v>45617</v>
      </c>
      <c r="G66" s="331"/>
      <c r="H66" s="777">
        <f t="shared" si="12"/>
        <v>45611</v>
      </c>
      <c r="J66" s="443"/>
    </row>
    <row r="67" spans="1:12" s="145" customFormat="1" ht="18" customHeight="1" x14ac:dyDescent="0.2">
      <c r="A67" s="825" t="s">
        <v>591</v>
      </c>
      <c r="B67" s="1035" t="s">
        <v>658</v>
      </c>
      <c r="C67" s="1035" t="s">
        <v>665</v>
      </c>
      <c r="D67" s="1035">
        <v>45617</v>
      </c>
      <c r="E67" s="777">
        <f t="shared" si="36"/>
        <v>45619</v>
      </c>
      <c r="F67" s="777">
        <f t="shared" ref="F67:F68" si="37">D67+7</f>
        <v>45624</v>
      </c>
      <c r="G67" s="331"/>
      <c r="H67" s="777">
        <f t="shared" si="12"/>
        <v>45618</v>
      </c>
      <c r="J67" s="443"/>
    </row>
    <row r="68" spans="1:12" s="145" customFormat="1" ht="18" customHeight="1" x14ac:dyDescent="0.2">
      <c r="A68" s="825"/>
      <c r="B68" s="1035" t="s">
        <v>594</v>
      </c>
      <c r="C68" s="1035" t="s">
        <v>666</v>
      </c>
      <c r="D68" s="1035">
        <v>45624</v>
      </c>
      <c r="E68" s="777">
        <f t="shared" si="36"/>
        <v>45626</v>
      </c>
      <c r="F68" s="777">
        <f t="shared" si="37"/>
        <v>45631</v>
      </c>
      <c r="G68" s="331"/>
      <c r="H68" s="777">
        <f t="shared" si="12"/>
        <v>45625</v>
      </c>
      <c r="J68" s="443"/>
    </row>
    <row r="69" spans="1:12" s="145" customFormat="1" ht="18" customHeight="1" x14ac:dyDescent="0.2">
      <c r="A69" s="825"/>
      <c r="B69" s="195" t="s">
        <v>667</v>
      </c>
      <c r="C69" s="783"/>
      <c r="D69" s="771"/>
      <c r="E69" s="783"/>
      <c r="F69" s="783"/>
      <c r="G69" s="331"/>
      <c r="H69" s="1025"/>
      <c r="J69" s="443"/>
    </row>
    <row r="70" spans="1:12" s="145" customFormat="1" ht="18" customHeight="1" x14ac:dyDescent="0.2">
      <c r="A70" s="825"/>
      <c r="B70" s="1026"/>
      <c r="C70" s="783"/>
      <c r="D70" s="771"/>
      <c r="E70" s="783"/>
      <c r="F70" s="783"/>
      <c r="G70" s="331"/>
      <c r="H70" s="815"/>
      <c r="J70" s="443"/>
    </row>
    <row r="71" spans="1:12" s="145" customFormat="1" ht="18" customHeight="1" x14ac:dyDescent="0.2">
      <c r="A71" s="825"/>
      <c r="B71" s="1026"/>
      <c r="C71" s="783"/>
      <c r="D71" s="771"/>
      <c r="E71" s="783"/>
      <c r="F71" s="783"/>
      <c r="G71" s="331"/>
      <c r="H71" s="815"/>
      <c r="J71" s="443"/>
    </row>
    <row r="72" spans="1:12" s="147" customFormat="1" ht="30" customHeight="1" x14ac:dyDescent="0.2">
      <c r="A72" s="825"/>
      <c r="B72" s="917"/>
      <c r="C72" s="633"/>
      <c r="D72" s="1176" t="s">
        <v>378</v>
      </c>
      <c r="E72" s="1024" t="s">
        <v>339</v>
      </c>
      <c r="F72" s="1020" t="s">
        <v>163</v>
      </c>
      <c r="G72" s="195"/>
      <c r="H72" s="917" t="s">
        <v>668</v>
      </c>
      <c r="K72" s="145"/>
      <c r="L72" s="145"/>
    </row>
    <row r="73" spans="1:12" s="145" customFormat="1" ht="18" customHeight="1" x14ac:dyDescent="0.2">
      <c r="A73" s="825"/>
      <c r="B73" s="1023" t="s">
        <v>380</v>
      </c>
      <c r="C73" s="1023" t="s">
        <v>381</v>
      </c>
      <c r="D73" s="1177"/>
      <c r="E73" s="1058" t="s">
        <v>240</v>
      </c>
      <c r="F73" s="1019" t="s">
        <v>165</v>
      </c>
      <c r="G73" s="331"/>
      <c r="H73" s="1022" t="s">
        <v>382</v>
      </c>
      <c r="J73" s="443"/>
    </row>
    <row r="74" spans="1:12" ht="18" hidden="1" customHeight="1" x14ac:dyDescent="0.2">
      <c r="B74" s="636" t="s">
        <v>591</v>
      </c>
      <c r="C74" s="777" t="s">
        <v>592</v>
      </c>
      <c r="D74" s="636">
        <v>45204</v>
      </c>
      <c r="E74" s="777">
        <f t="shared" ref="E74:E85" si="38">D74+2</f>
        <v>45206</v>
      </c>
      <c r="F74" s="777">
        <f t="shared" ref="F74" si="39">D74+6</f>
        <v>45210</v>
      </c>
      <c r="G74" s="331"/>
      <c r="H74" s="777">
        <v>45205</v>
      </c>
    </row>
    <row r="75" spans="1:12" ht="18" hidden="1" customHeight="1" x14ac:dyDescent="0.2">
      <c r="B75" s="761" t="s">
        <v>594</v>
      </c>
      <c r="C75" s="777" t="s">
        <v>595</v>
      </c>
      <c r="D75" s="636">
        <v>45211</v>
      </c>
      <c r="E75" s="779">
        <f t="shared" si="38"/>
        <v>45213</v>
      </c>
      <c r="F75" s="777">
        <f t="shared" ref="F75:F77" si="40">D75+6</f>
        <v>45217</v>
      </c>
      <c r="G75" s="331"/>
      <c r="H75" s="777">
        <f t="shared" ref="H75:H77" si="41">H74+7</f>
        <v>45212</v>
      </c>
    </row>
    <row r="76" spans="1:12" ht="18" hidden="1" customHeight="1" x14ac:dyDescent="0.2">
      <c r="B76" s="814" t="s">
        <v>597</v>
      </c>
      <c r="C76" s="777" t="s">
        <v>598</v>
      </c>
      <c r="D76" s="636">
        <v>45221</v>
      </c>
      <c r="E76" s="777">
        <f t="shared" si="38"/>
        <v>45223</v>
      </c>
      <c r="F76" s="777">
        <f t="shared" si="40"/>
        <v>45227</v>
      </c>
      <c r="G76" s="331"/>
      <c r="H76" s="777">
        <f t="shared" si="41"/>
        <v>45219</v>
      </c>
    </row>
    <row r="77" spans="1:12" ht="18" hidden="1" customHeight="1" x14ac:dyDescent="0.2">
      <c r="B77" s="761" t="s">
        <v>591</v>
      </c>
      <c r="C77" s="777" t="s">
        <v>600</v>
      </c>
      <c r="D77" s="636">
        <v>45225</v>
      </c>
      <c r="E77" s="779">
        <f t="shared" si="38"/>
        <v>45227</v>
      </c>
      <c r="F77" s="777">
        <f t="shared" si="40"/>
        <v>45231</v>
      </c>
      <c r="G77" s="331"/>
      <c r="H77" s="777">
        <f t="shared" si="41"/>
        <v>45226</v>
      </c>
    </row>
    <row r="78" spans="1:12" ht="18" hidden="1" customHeight="1" x14ac:dyDescent="0.2">
      <c r="B78" s="636" t="s">
        <v>591</v>
      </c>
      <c r="C78" s="777" t="s">
        <v>669</v>
      </c>
      <c r="D78" s="636">
        <v>45238</v>
      </c>
      <c r="E78" s="777">
        <f t="shared" si="38"/>
        <v>45240</v>
      </c>
      <c r="F78" s="777">
        <f>D78+3</f>
        <v>45241</v>
      </c>
      <c r="G78" s="331"/>
      <c r="H78" s="777">
        <f>D78+1</f>
        <v>45239</v>
      </c>
    </row>
    <row r="79" spans="1:12" ht="18" hidden="1" customHeight="1" x14ac:dyDescent="0.2">
      <c r="B79" s="814" t="s">
        <v>594</v>
      </c>
      <c r="C79" s="777" t="s">
        <v>670</v>
      </c>
      <c r="D79" s="636">
        <f>D78+7</f>
        <v>45245</v>
      </c>
      <c r="E79" s="777">
        <f t="shared" si="38"/>
        <v>45247</v>
      </c>
      <c r="F79" s="777">
        <f t="shared" ref="F79:F86" si="42">D79+3</f>
        <v>45248</v>
      </c>
      <c r="G79" s="331"/>
      <c r="H79" s="777">
        <f>H78+7</f>
        <v>45246</v>
      </c>
    </row>
    <row r="80" spans="1:12" ht="18" hidden="1" customHeight="1" x14ac:dyDescent="0.2">
      <c r="B80" s="761" t="s">
        <v>597</v>
      </c>
      <c r="C80" s="777" t="s">
        <v>671</v>
      </c>
      <c r="D80" s="636">
        <f t="shared" ref="D80:D94" si="43">D79+7</f>
        <v>45252</v>
      </c>
      <c r="E80" s="777">
        <f t="shared" si="38"/>
        <v>45254</v>
      </c>
      <c r="F80" s="777">
        <f t="shared" si="42"/>
        <v>45255</v>
      </c>
      <c r="G80" s="331"/>
      <c r="H80" s="777">
        <f t="shared" ref="H80:H133" si="44">H79+7</f>
        <v>45253</v>
      </c>
    </row>
    <row r="81" spans="2:8" ht="18" hidden="1" customHeight="1" x14ac:dyDescent="0.2">
      <c r="B81" s="636" t="s">
        <v>591</v>
      </c>
      <c r="C81" s="777" t="s">
        <v>672</v>
      </c>
      <c r="D81" s="636">
        <f t="shared" si="43"/>
        <v>45259</v>
      </c>
      <c r="E81" s="777">
        <f t="shared" si="38"/>
        <v>45261</v>
      </c>
      <c r="F81" s="777">
        <f t="shared" si="42"/>
        <v>45262</v>
      </c>
      <c r="G81" s="331"/>
      <c r="H81" s="777">
        <f t="shared" si="44"/>
        <v>45260</v>
      </c>
    </row>
    <row r="82" spans="2:8" ht="18" hidden="1" customHeight="1" x14ac:dyDescent="0.2">
      <c r="B82" s="814" t="s">
        <v>594</v>
      </c>
      <c r="C82" s="777" t="s">
        <v>673</v>
      </c>
      <c r="D82" s="636">
        <f t="shared" si="43"/>
        <v>45266</v>
      </c>
      <c r="E82" s="777">
        <f t="shared" si="38"/>
        <v>45268</v>
      </c>
      <c r="F82" s="777">
        <f t="shared" si="42"/>
        <v>45269</v>
      </c>
      <c r="G82" s="331"/>
      <c r="H82" s="777">
        <f t="shared" si="44"/>
        <v>45267</v>
      </c>
    </row>
    <row r="83" spans="2:8" ht="18" hidden="1" customHeight="1" x14ac:dyDescent="0.2">
      <c r="B83" s="761" t="s">
        <v>597</v>
      </c>
      <c r="C83" s="777" t="s">
        <v>674</v>
      </c>
      <c r="D83" s="636">
        <f t="shared" si="43"/>
        <v>45273</v>
      </c>
      <c r="E83" s="777">
        <f t="shared" si="38"/>
        <v>45275</v>
      </c>
      <c r="F83" s="777">
        <f t="shared" si="42"/>
        <v>45276</v>
      </c>
      <c r="G83" s="331"/>
      <c r="H83" s="777">
        <f t="shared" si="44"/>
        <v>45274</v>
      </c>
    </row>
    <row r="84" spans="2:8" ht="18" hidden="1" customHeight="1" x14ac:dyDescent="0.2">
      <c r="B84" s="636" t="s">
        <v>591</v>
      </c>
      <c r="C84" s="777" t="s">
        <v>675</v>
      </c>
      <c r="D84" s="636">
        <f t="shared" si="43"/>
        <v>45280</v>
      </c>
      <c r="E84" s="777">
        <f t="shared" si="38"/>
        <v>45282</v>
      </c>
      <c r="F84" s="777">
        <f t="shared" si="42"/>
        <v>45283</v>
      </c>
      <c r="G84" s="331"/>
      <c r="H84" s="777">
        <f t="shared" si="44"/>
        <v>45281</v>
      </c>
    </row>
    <row r="85" spans="2:8" ht="18" hidden="1" customHeight="1" x14ac:dyDescent="0.2">
      <c r="B85" s="814" t="s">
        <v>594</v>
      </c>
      <c r="C85" s="777" t="s">
        <v>676</v>
      </c>
      <c r="D85" s="636">
        <f t="shared" si="43"/>
        <v>45287</v>
      </c>
      <c r="E85" s="777">
        <f t="shared" si="38"/>
        <v>45289</v>
      </c>
      <c r="F85" s="777">
        <f t="shared" si="42"/>
        <v>45290</v>
      </c>
      <c r="G85" s="331"/>
      <c r="H85" s="777">
        <f t="shared" si="44"/>
        <v>45288</v>
      </c>
    </row>
    <row r="86" spans="2:8" ht="18" hidden="1" customHeight="1" x14ac:dyDescent="0.2">
      <c r="B86" s="761" t="s">
        <v>597</v>
      </c>
      <c r="C86" s="777" t="s">
        <v>677</v>
      </c>
      <c r="D86" s="636">
        <f t="shared" si="43"/>
        <v>45294</v>
      </c>
      <c r="E86" s="777">
        <f t="shared" ref="E86:E99" si="45">D86+2</f>
        <v>45296</v>
      </c>
      <c r="F86" s="777">
        <f t="shared" si="42"/>
        <v>45297</v>
      </c>
      <c r="G86" s="331"/>
      <c r="H86" s="777">
        <f t="shared" si="44"/>
        <v>45295</v>
      </c>
    </row>
    <row r="87" spans="2:8" ht="18" hidden="1" customHeight="1" x14ac:dyDescent="0.2">
      <c r="B87" s="636" t="s">
        <v>591</v>
      </c>
      <c r="C87" s="777" t="s">
        <v>678</v>
      </c>
      <c r="D87" s="636">
        <f t="shared" si="43"/>
        <v>45301</v>
      </c>
      <c r="E87" s="777">
        <f t="shared" si="45"/>
        <v>45303</v>
      </c>
      <c r="F87" s="777">
        <f t="shared" ref="F87:F89" si="46">D87+3</f>
        <v>45304</v>
      </c>
      <c r="G87" s="331"/>
      <c r="H87" s="777">
        <f t="shared" si="44"/>
        <v>45302</v>
      </c>
    </row>
    <row r="88" spans="2:8" ht="18" hidden="1" customHeight="1" x14ac:dyDescent="0.2">
      <c r="B88" s="814" t="s">
        <v>594</v>
      </c>
      <c r="C88" s="777" t="s">
        <v>679</v>
      </c>
      <c r="D88" s="636">
        <f t="shared" si="43"/>
        <v>45308</v>
      </c>
      <c r="E88" s="777">
        <f t="shared" si="45"/>
        <v>45310</v>
      </c>
      <c r="F88" s="777">
        <f t="shared" si="46"/>
        <v>45311</v>
      </c>
      <c r="G88" s="331"/>
      <c r="H88" s="777">
        <f t="shared" si="44"/>
        <v>45309</v>
      </c>
    </row>
    <row r="89" spans="2:8" ht="18" hidden="1" customHeight="1" x14ac:dyDescent="0.2">
      <c r="B89" s="761" t="s">
        <v>597</v>
      </c>
      <c r="C89" s="777" t="s">
        <v>680</v>
      </c>
      <c r="D89" s="636">
        <f t="shared" si="43"/>
        <v>45315</v>
      </c>
      <c r="E89" s="777">
        <f t="shared" si="45"/>
        <v>45317</v>
      </c>
      <c r="F89" s="777">
        <f t="shared" si="46"/>
        <v>45318</v>
      </c>
      <c r="G89" s="331"/>
      <c r="H89" s="777">
        <f t="shared" si="44"/>
        <v>45316</v>
      </c>
    </row>
    <row r="90" spans="2:8" ht="18" hidden="1" customHeight="1" x14ac:dyDescent="0.2">
      <c r="B90" s="636" t="s">
        <v>591</v>
      </c>
      <c r="C90" s="777" t="s">
        <v>681</v>
      </c>
      <c r="D90" s="636">
        <f t="shared" si="43"/>
        <v>45322</v>
      </c>
      <c r="E90" s="777">
        <f t="shared" si="45"/>
        <v>45324</v>
      </c>
      <c r="F90" s="777">
        <f t="shared" ref="F90" si="47">D90+3</f>
        <v>45325</v>
      </c>
      <c r="G90" s="331"/>
      <c r="H90" s="777">
        <f t="shared" si="44"/>
        <v>45323</v>
      </c>
    </row>
    <row r="91" spans="2:8" ht="18" hidden="1" customHeight="1" x14ac:dyDescent="0.2">
      <c r="B91" s="814" t="s">
        <v>594</v>
      </c>
      <c r="C91" s="777" t="s">
        <v>682</v>
      </c>
      <c r="D91" s="636">
        <f t="shared" si="43"/>
        <v>45329</v>
      </c>
      <c r="E91" s="777">
        <f t="shared" si="45"/>
        <v>45331</v>
      </c>
      <c r="F91" s="777">
        <f t="shared" ref="F91" si="48">D91+3</f>
        <v>45332</v>
      </c>
      <c r="G91" s="331"/>
      <c r="H91" s="777">
        <f t="shared" si="44"/>
        <v>45330</v>
      </c>
    </row>
    <row r="92" spans="2:8" ht="18" hidden="1" customHeight="1" x14ac:dyDescent="0.2">
      <c r="B92" s="761" t="s">
        <v>597</v>
      </c>
      <c r="C92" s="777" t="s">
        <v>683</v>
      </c>
      <c r="D92" s="636">
        <f t="shared" si="43"/>
        <v>45336</v>
      </c>
      <c r="E92" s="777">
        <f t="shared" si="45"/>
        <v>45338</v>
      </c>
      <c r="F92" s="777">
        <f t="shared" ref="F92" si="49">D92+3</f>
        <v>45339</v>
      </c>
      <c r="G92" s="331"/>
      <c r="H92" s="777">
        <f t="shared" si="44"/>
        <v>45337</v>
      </c>
    </row>
    <row r="93" spans="2:8" ht="18" hidden="1" customHeight="1" x14ac:dyDescent="0.2">
      <c r="B93" s="636" t="s">
        <v>591</v>
      </c>
      <c r="C93" s="777" t="s">
        <v>684</v>
      </c>
      <c r="D93" s="636">
        <f t="shared" si="43"/>
        <v>45343</v>
      </c>
      <c r="E93" s="777">
        <f t="shared" si="45"/>
        <v>45345</v>
      </c>
      <c r="F93" s="777">
        <f t="shared" ref="F93:F95" si="50">D93+3</f>
        <v>45346</v>
      </c>
      <c r="G93" s="331"/>
      <c r="H93" s="777">
        <f t="shared" si="44"/>
        <v>45344</v>
      </c>
    </row>
    <row r="94" spans="2:8" ht="18" hidden="1" customHeight="1" x14ac:dyDescent="0.2">
      <c r="B94" s="814" t="s">
        <v>594</v>
      </c>
      <c r="C94" s="777" t="s">
        <v>685</v>
      </c>
      <c r="D94" s="636">
        <f t="shared" si="43"/>
        <v>45350</v>
      </c>
      <c r="E94" s="777">
        <f t="shared" si="45"/>
        <v>45352</v>
      </c>
      <c r="F94" s="777">
        <f t="shared" si="50"/>
        <v>45353</v>
      </c>
      <c r="G94" s="331"/>
      <c r="H94" s="777">
        <f t="shared" si="44"/>
        <v>45351</v>
      </c>
    </row>
    <row r="95" spans="2:8" ht="18" hidden="1" customHeight="1" x14ac:dyDescent="0.2">
      <c r="B95" s="761" t="s">
        <v>597</v>
      </c>
      <c r="C95" s="777" t="s">
        <v>686</v>
      </c>
      <c r="D95" s="636">
        <v>45358</v>
      </c>
      <c r="E95" s="777">
        <f t="shared" si="45"/>
        <v>45360</v>
      </c>
      <c r="F95" s="777">
        <f t="shared" si="50"/>
        <v>45361</v>
      </c>
      <c r="G95" s="331"/>
      <c r="H95" s="777">
        <v>45358</v>
      </c>
    </row>
    <row r="96" spans="2:8" ht="18" hidden="1" customHeight="1" x14ac:dyDescent="0.2">
      <c r="B96" s="636" t="s">
        <v>591</v>
      </c>
      <c r="C96" s="777" t="s">
        <v>687</v>
      </c>
      <c r="D96" s="636">
        <v>45366</v>
      </c>
      <c r="E96" s="777">
        <f t="shared" si="45"/>
        <v>45368</v>
      </c>
      <c r="F96" s="777">
        <f t="shared" ref="F96:F98" si="51">D96+3</f>
        <v>45369</v>
      </c>
      <c r="G96" s="331"/>
      <c r="H96" s="777">
        <f t="shared" si="44"/>
        <v>45365</v>
      </c>
    </row>
    <row r="97" spans="1:8" ht="18" hidden="1" customHeight="1" x14ac:dyDescent="0.2">
      <c r="B97" s="814" t="s">
        <v>594</v>
      </c>
      <c r="C97" s="777" t="s">
        <v>688</v>
      </c>
      <c r="D97" s="636">
        <v>45375</v>
      </c>
      <c r="E97" s="777">
        <f t="shared" si="45"/>
        <v>45377</v>
      </c>
      <c r="F97" s="777">
        <f t="shared" si="51"/>
        <v>45378</v>
      </c>
      <c r="G97" s="331"/>
      <c r="H97" s="777">
        <f t="shared" si="44"/>
        <v>45372</v>
      </c>
    </row>
    <row r="98" spans="1:8" ht="18" hidden="1" customHeight="1" x14ac:dyDescent="0.2">
      <c r="B98" s="761" t="s">
        <v>597</v>
      </c>
      <c r="C98" s="777" t="s">
        <v>689</v>
      </c>
      <c r="D98" s="636">
        <v>45378</v>
      </c>
      <c r="E98" s="899" t="s">
        <v>494</v>
      </c>
      <c r="F98" s="777">
        <f t="shared" si="51"/>
        <v>45381</v>
      </c>
      <c r="G98" s="331"/>
      <c r="H98" s="777">
        <f t="shared" si="44"/>
        <v>45379</v>
      </c>
    </row>
    <row r="99" spans="1:8" ht="18" hidden="1" customHeight="1" x14ac:dyDescent="0.2">
      <c r="B99" s="1035" t="s">
        <v>591</v>
      </c>
      <c r="C99" s="1035" t="s">
        <v>690</v>
      </c>
      <c r="D99" s="1035">
        <f t="shared" ref="D99:D100" si="52">D98+7</f>
        <v>45385</v>
      </c>
      <c r="E99" s="777">
        <f t="shared" si="45"/>
        <v>45387</v>
      </c>
      <c r="F99" s="777">
        <f t="shared" ref="F99" si="53">D99+3</f>
        <v>45388</v>
      </c>
      <c r="G99" s="331"/>
      <c r="H99" s="777">
        <f t="shared" si="44"/>
        <v>45386</v>
      </c>
    </row>
    <row r="100" spans="1:8" ht="18" hidden="1" customHeight="1" x14ac:dyDescent="0.2">
      <c r="B100" s="916" t="s">
        <v>494</v>
      </c>
      <c r="C100" s="1035" t="s">
        <v>691</v>
      </c>
      <c r="D100" s="820">
        <f t="shared" si="52"/>
        <v>45392</v>
      </c>
      <c r="E100" s="1066"/>
      <c r="F100" s="1066"/>
      <c r="G100" s="331"/>
      <c r="H100" s="777">
        <f t="shared" si="44"/>
        <v>45393</v>
      </c>
    </row>
    <row r="101" spans="1:8" ht="18" hidden="1" customHeight="1" x14ac:dyDescent="0.2">
      <c r="A101" s="896" t="s">
        <v>692</v>
      </c>
      <c r="B101" s="1035" t="s">
        <v>597</v>
      </c>
      <c r="C101" s="1035" t="s">
        <v>693</v>
      </c>
      <c r="D101" s="1035">
        <v>45402</v>
      </c>
      <c r="E101" s="777">
        <v>45401</v>
      </c>
      <c r="F101" s="777">
        <f t="shared" ref="F101:F105" si="54">D101+3</f>
        <v>45405</v>
      </c>
      <c r="G101" s="331"/>
      <c r="H101" s="777">
        <f t="shared" si="44"/>
        <v>45400</v>
      </c>
    </row>
    <row r="102" spans="1:8" ht="18" hidden="1" customHeight="1" x14ac:dyDescent="0.2">
      <c r="B102" s="1035" t="s">
        <v>591</v>
      </c>
      <c r="C102" s="1035" t="s">
        <v>694</v>
      </c>
      <c r="D102" s="1035">
        <v>45408</v>
      </c>
      <c r="E102" s="777">
        <f t="shared" ref="E102:E105" si="55">D102+2</f>
        <v>45410</v>
      </c>
      <c r="F102" s="777">
        <f t="shared" si="54"/>
        <v>45411</v>
      </c>
      <c r="G102" s="331"/>
      <c r="H102" s="777">
        <f t="shared" si="44"/>
        <v>45407</v>
      </c>
    </row>
    <row r="103" spans="1:8" ht="18" hidden="1" customHeight="1" x14ac:dyDescent="0.2">
      <c r="A103" s="896" t="s">
        <v>695</v>
      </c>
      <c r="B103" s="1035" t="s">
        <v>594</v>
      </c>
      <c r="C103" s="1035" t="s">
        <v>696</v>
      </c>
      <c r="D103" s="1035">
        <v>45418</v>
      </c>
      <c r="E103" s="777">
        <v>45415</v>
      </c>
      <c r="F103" s="777">
        <v>45420</v>
      </c>
      <c r="G103" s="331"/>
      <c r="H103" s="777">
        <f t="shared" si="44"/>
        <v>45414</v>
      </c>
    </row>
    <row r="104" spans="1:8" ht="18" hidden="1" customHeight="1" x14ac:dyDescent="0.2">
      <c r="B104" s="1035" t="s">
        <v>597</v>
      </c>
      <c r="C104" s="1035" t="s">
        <v>697</v>
      </c>
      <c r="D104" s="1035">
        <v>45423</v>
      </c>
      <c r="E104" s="777">
        <f t="shared" si="55"/>
        <v>45425</v>
      </c>
      <c r="F104" s="777">
        <f t="shared" si="54"/>
        <v>45426</v>
      </c>
      <c r="G104" s="331"/>
      <c r="H104" s="777">
        <f t="shared" si="44"/>
        <v>45421</v>
      </c>
    </row>
    <row r="105" spans="1:8" ht="18" hidden="1" customHeight="1" x14ac:dyDescent="0.2">
      <c r="A105" s="896" t="s">
        <v>591</v>
      </c>
      <c r="B105" s="916" t="s">
        <v>494</v>
      </c>
      <c r="C105" s="1035" t="s">
        <v>698</v>
      </c>
      <c r="D105" s="820">
        <v>45429</v>
      </c>
      <c r="E105" s="820">
        <f t="shared" si="55"/>
        <v>45431</v>
      </c>
      <c r="F105" s="820">
        <f t="shared" si="54"/>
        <v>45432</v>
      </c>
      <c r="G105" s="331"/>
      <c r="H105" s="777">
        <f t="shared" si="44"/>
        <v>45428</v>
      </c>
    </row>
    <row r="106" spans="1:8" ht="18" hidden="1" customHeight="1" x14ac:dyDescent="0.2">
      <c r="B106" s="1035" t="s">
        <v>594</v>
      </c>
      <c r="C106" s="1035" t="s">
        <v>699</v>
      </c>
      <c r="D106" s="1035">
        <v>45436</v>
      </c>
      <c r="E106" s="916" t="s">
        <v>494</v>
      </c>
      <c r="F106" s="916" t="s">
        <v>494</v>
      </c>
      <c r="G106" s="331"/>
      <c r="H106" s="777">
        <f t="shared" si="44"/>
        <v>45435</v>
      </c>
    </row>
    <row r="107" spans="1:8" ht="18" hidden="1" customHeight="1" x14ac:dyDescent="0.2">
      <c r="B107" s="1035" t="s">
        <v>597</v>
      </c>
      <c r="C107" s="1035" t="s">
        <v>700</v>
      </c>
      <c r="D107" s="1035">
        <v>45444</v>
      </c>
      <c r="E107" s="916" t="s">
        <v>494</v>
      </c>
      <c r="F107" s="916" t="s">
        <v>494</v>
      </c>
      <c r="G107" s="331"/>
      <c r="H107" s="777">
        <f t="shared" si="44"/>
        <v>45442</v>
      </c>
    </row>
    <row r="108" spans="1:8" ht="18" hidden="1" customHeight="1" x14ac:dyDescent="0.2">
      <c r="B108" s="1035" t="s">
        <v>591</v>
      </c>
      <c r="C108" s="1035" t="s">
        <v>701</v>
      </c>
      <c r="D108" s="1035">
        <v>45450</v>
      </c>
      <c r="E108" s="916" t="s">
        <v>494</v>
      </c>
      <c r="F108" s="916" t="s">
        <v>494</v>
      </c>
      <c r="G108" s="331"/>
      <c r="H108" s="777">
        <f t="shared" si="44"/>
        <v>45449</v>
      </c>
    </row>
    <row r="109" spans="1:8" ht="18" hidden="1" customHeight="1" x14ac:dyDescent="0.2">
      <c r="B109" s="1035" t="s">
        <v>594</v>
      </c>
      <c r="C109" s="1035" t="s">
        <v>702</v>
      </c>
      <c r="D109" s="1035">
        <v>45455</v>
      </c>
      <c r="E109" s="916" t="s">
        <v>494</v>
      </c>
      <c r="F109" s="916" t="s">
        <v>494</v>
      </c>
      <c r="G109" s="331"/>
      <c r="H109" s="777">
        <f t="shared" si="44"/>
        <v>45456</v>
      </c>
    </row>
    <row r="110" spans="1:8" ht="18" hidden="1" customHeight="1" x14ac:dyDescent="0.2">
      <c r="B110" s="1035" t="s">
        <v>597</v>
      </c>
      <c r="C110" s="1035" t="s">
        <v>703</v>
      </c>
      <c r="D110" s="1035">
        <v>45462</v>
      </c>
      <c r="E110" s="916" t="s">
        <v>494</v>
      </c>
      <c r="F110" s="916" t="s">
        <v>494</v>
      </c>
      <c r="G110" s="331"/>
      <c r="H110" s="777">
        <f t="shared" si="44"/>
        <v>45463</v>
      </c>
    </row>
    <row r="111" spans="1:8" ht="18" hidden="1" customHeight="1" x14ac:dyDescent="0.2">
      <c r="B111" s="1035" t="s">
        <v>591</v>
      </c>
      <c r="C111" s="1035" t="s">
        <v>704</v>
      </c>
      <c r="D111" s="1035">
        <v>45471</v>
      </c>
      <c r="E111" s="916" t="s">
        <v>494</v>
      </c>
      <c r="F111" s="916" t="s">
        <v>494</v>
      </c>
      <c r="G111" s="331"/>
      <c r="H111" s="777">
        <f t="shared" si="44"/>
        <v>45470</v>
      </c>
    </row>
    <row r="112" spans="1:8" ht="18" hidden="1" customHeight="1" x14ac:dyDescent="0.2">
      <c r="B112" s="1035" t="s">
        <v>594</v>
      </c>
      <c r="C112" s="1035" t="s">
        <v>705</v>
      </c>
      <c r="D112" s="1035">
        <v>45476</v>
      </c>
      <c r="E112" s="916" t="s">
        <v>494</v>
      </c>
      <c r="F112" s="916" t="s">
        <v>494</v>
      </c>
      <c r="G112" s="331"/>
      <c r="H112" s="777">
        <f t="shared" si="44"/>
        <v>45477</v>
      </c>
    </row>
    <row r="113" spans="1:8" ht="18" hidden="1" customHeight="1" x14ac:dyDescent="0.2">
      <c r="B113" s="1035" t="s">
        <v>597</v>
      </c>
      <c r="C113" s="1035" t="s">
        <v>706</v>
      </c>
      <c r="D113" s="1035">
        <v>45483</v>
      </c>
      <c r="E113" s="916" t="s">
        <v>494</v>
      </c>
      <c r="F113" s="916" t="s">
        <v>494</v>
      </c>
      <c r="G113" s="331"/>
      <c r="H113" s="777">
        <f t="shared" si="44"/>
        <v>45484</v>
      </c>
    </row>
    <row r="114" spans="1:8" ht="18" hidden="1" customHeight="1" x14ac:dyDescent="0.2">
      <c r="B114" s="1035" t="s">
        <v>591</v>
      </c>
      <c r="C114" s="1035" t="s">
        <v>707</v>
      </c>
      <c r="D114" s="1035">
        <v>45490</v>
      </c>
      <c r="E114" s="916" t="s">
        <v>494</v>
      </c>
      <c r="F114" s="916" t="s">
        <v>494</v>
      </c>
      <c r="G114" s="331"/>
      <c r="H114" s="777">
        <f t="shared" si="44"/>
        <v>45491</v>
      </c>
    </row>
    <row r="115" spans="1:8" ht="18" hidden="1" customHeight="1" x14ac:dyDescent="0.2">
      <c r="B115" s="1035" t="s">
        <v>594</v>
      </c>
      <c r="C115" s="1035" t="s">
        <v>708</v>
      </c>
      <c r="D115" s="1035">
        <v>45497</v>
      </c>
      <c r="E115" s="916" t="s">
        <v>494</v>
      </c>
      <c r="F115" s="916" t="s">
        <v>494</v>
      </c>
      <c r="G115" s="331"/>
      <c r="H115" s="777">
        <f t="shared" si="44"/>
        <v>45498</v>
      </c>
    </row>
    <row r="116" spans="1:8" ht="18" hidden="1" customHeight="1" x14ac:dyDescent="0.2">
      <c r="B116" s="1035" t="s">
        <v>597</v>
      </c>
      <c r="C116" s="1035" t="s">
        <v>709</v>
      </c>
      <c r="D116" s="1035">
        <v>45504</v>
      </c>
      <c r="E116" s="916" t="s">
        <v>494</v>
      </c>
      <c r="F116" s="916" t="s">
        <v>494</v>
      </c>
      <c r="G116" s="331"/>
      <c r="H116" s="777">
        <f t="shared" si="44"/>
        <v>45505</v>
      </c>
    </row>
    <row r="117" spans="1:8" ht="18" hidden="1" customHeight="1" x14ac:dyDescent="0.2">
      <c r="B117" s="1035" t="s">
        <v>591</v>
      </c>
      <c r="C117" s="1035" t="s">
        <v>710</v>
      </c>
      <c r="D117" s="1035">
        <v>45514</v>
      </c>
      <c r="E117" s="916" t="s">
        <v>494</v>
      </c>
      <c r="F117" s="777">
        <f t="shared" ref="F117" si="56">D117+3</f>
        <v>45517</v>
      </c>
      <c r="G117" s="331"/>
      <c r="H117" s="777">
        <f t="shared" si="44"/>
        <v>45512</v>
      </c>
    </row>
    <row r="118" spans="1:8" ht="18" hidden="1" customHeight="1" x14ac:dyDescent="0.2">
      <c r="B118" s="1035" t="s">
        <v>594</v>
      </c>
      <c r="C118" s="1035" t="s">
        <v>711</v>
      </c>
      <c r="D118" s="1035">
        <v>45519</v>
      </c>
      <c r="E118" s="916" t="s">
        <v>494</v>
      </c>
      <c r="F118" s="916" t="s">
        <v>494</v>
      </c>
      <c r="G118" s="331"/>
      <c r="H118" s="777">
        <f t="shared" si="44"/>
        <v>45519</v>
      </c>
    </row>
    <row r="119" spans="1:8" ht="18" hidden="1" customHeight="1" x14ac:dyDescent="0.2">
      <c r="B119" s="1035" t="s">
        <v>597</v>
      </c>
      <c r="C119" s="1035" t="s">
        <v>712</v>
      </c>
      <c r="D119" s="1035">
        <v>45525</v>
      </c>
      <c r="E119" s="916" t="s">
        <v>494</v>
      </c>
      <c r="F119" s="916" t="s">
        <v>494</v>
      </c>
      <c r="G119" s="331"/>
      <c r="H119" s="777">
        <f t="shared" si="44"/>
        <v>45526</v>
      </c>
    </row>
    <row r="120" spans="1:8" ht="18" hidden="1" customHeight="1" x14ac:dyDescent="0.2">
      <c r="B120" s="1035" t="s">
        <v>591</v>
      </c>
      <c r="C120" s="1035" t="s">
        <v>713</v>
      </c>
      <c r="D120" s="1035">
        <v>45534</v>
      </c>
      <c r="E120" s="916" t="s">
        <v>494</v>
      </c>
      <c r="F120" s="916" t="s">
        <v>494</v>
      </c>
      <c r="G120" s="331"/>
      <c r="H120" s="777">
        <f t="shared" si="44"/>
        <v>45533</v>
      </c>
    </row>
    <row r="121" spans="1:8" ht="18" hidden="1" customHeight="1" x14ac:dyDescent="0.2">
      <c r="B121" s="1035" t="s">
        <v>594</v>
      </c>
      <c r="C121" s="1035" t="s">
        <v>714</v>
      </c>
      <c r="D121" s="1035">
        <v>45542</v>
      </c>
      <c r="E121" s="916" t="s">
        <v>494</v>
      </c>
      <c r="F121" s="916" t="s">
        <v>494</v>
      </c>
      <c r="G121" s="331"/>
      <c r="H121" s="777">
        <f t="shared" si="44"/>
        <v>45540</v>
      </c>
    </row>
    <row r="122" spans="1:8" ht="18" hidden="1" customHeight="1" x14ac:dyDescent="0.2">
      <c r="B122" s="1035" t="s">
        <v>591</v>
      </c>
      <c r="C122" s="1035" t="s">
        <v>715</v>
      </c>
      <c r="D122" s="1035">
        <v>45546</v>
      </c>
      <c r="E122" s="777">
        <f t="shared" ref="E122:E123" si="57">D122+2</f>
        <v>45548</v>
      </c>
      <c r="F122" s="777">
        <f t="shared" ref="F122:F123" si="58">D122+3</f>
        <v>45549</v>
      </c>
      <c r="G122" s="331"/>
      <c r="H122" s="777">
        <f t="shared" si="44"/>
        <v>45547</v>
      </c>
    </row>
    <row r="123" spans="1:8" ht="18" hidden="1" customHeight="1" x14ac:dyDescent="0.2">
      <c r="B123" s="1114" t="s">
        <v>388</v>
      </c>
      <c r="C123" s="1035" t="s">
        <v>716</v>
      </c>
      <c r="D123" s="1035">
        <v>45553</v>
      </c>
      <c r="E123" s="820">
        <f t="shared" si="57"/>
        <v>45555</v>
      </c>
      <c r="F123" s="820">
        <f t="shared" si="58"/>
        <v>45556</v>
      </c>
      <c r="G123" s="331"/>
      <c r="H123" s="777">
        <f t="shared" si="44"/>
        <v>45554</v>
      </c>
    </row>
    <row r="124" spans="1:8" ht="18" hidden="1" customHeight="1" x14ac:dyDescent="0.2">
      <c r="B124" s="1035" t="s">
        <v>652</v>
      </c>
      <c r="C124" s="1035" t="s">
        <v>717</v>
      </c>
      <c r="D124" s="1035">
        <v>45560</v>
      </c>
      <c r="E124" s="916" t="s">
        <v>494</v>
      </c>
      <c r="F124" s="777">
        <f t="shared" ref="F124:F126" si="59">D124+3</f>
        <v>45563</v>
      </c>
      <c r="G124" s="331"/>
      <c r="H124" s="777">
        <f t="shared" si="44"/>
        <v>45561</v>
      </c>
    </row>
    <row r="125" spans="1:8" ht="18" hidden="1" customHeight="1" x14ac:dyDescent="0.2">
      <c r="A125" s="896" t="s">
        <v>591</v>
      </c>
      <c r="B125" s="1035" t="s">
        <v>658</v>
      </c>
      <c r="C125" s="1035" t="s">
        <v>718</v>
      </c>
      <c r="D125" s="1035">
        <v>45569</v>
      </c>
      <c r="E125" s="777">
        <f t="shared" ref="E125:E126" si="60">D125+2</f>
        <v>45571</v>
      </c>
      <c r="F125" s="777">
        <f t="shared" si="59"/>
        <v>45572</v>
      </c>
      <c r="G125" s="331"/>
      <c r="H125" s="777">
        <f t="shared" si="44"/>
        <v>45568</v>
      </c>
    </row>
    <row r="126" spans="1:8" ht="18" hidden="1" customHeight="1" x14ac:dyDescent="0.2">
      <c r="B126" s="1035" t="s">
        <v>594</v>
      </c>
      <c r="C126" s="1035" t="s">
        <v>719</v>
      </c>
      <c r="D126" s="1035">
        <v>45574</v>
      </c>
      <c r="E126" s="777">
        <f t="shared" si="60"/>
        <v>45576</v>
      </c>
      <c r="F126" s="777">
        <f t="shared" si="59"/>
        <v>45577</v>
      </c>
      <c r="G126" s="331"/>
      <c r="H126" s="777">
        <f t="shared" si="44"/>
        <v>45575</v>
      </c>
    </row>
    <row r="127" spans="1:8" ht="18" customHeight="1" x14ac:dyDescent="0.2">
      <c r="B127" s="1035" t="s">
        <v>652</v>
      </c>
      <c r="C127" s="1035" t="s">
        <v>720</v>
      </c>
      <c r="D127" s="1035">
        <v>45581</v>
      </c>
      <c r="E127" s="777">
        <f t="shared" ref="E127:E132" si="61">D127+2</f>
        <v>45583</v>
      </c>
      <c r="F127" s="777">
        <f t="shared" ref="F127:F132" si="62">D127+3</f>
        <v>45584</v>
      </c>
      <c r="G127" s="331"/>
      <c r="H127" s="777">
        <f t="shared" si="44"/>
        <v>45582</v>
      </c>
    </row>
    <row r="128" spans="1:8" ht="18" customHeight="1" x14ac:dyDescent="0.2">
      <c r="A128" s="896" t="s">
        <v>591</v>
      </c>
      <c r="B128" s="1035" t="s">
        <v>658</v>
      </c>
      <c r="C128" s="1035" t="s">
        <v>721</v>
      </c>
      <c r="D128" s="1035">
        <v>45588</v>
      </c>
      <c r="E128" s="777">
        <f t="shared" si="61"/>
        <v>45590</v>
      </c>
      <c r="F128" s="777">
        <f t="shared" si="62"/>
        <v>45591</v>
      </c>
      <c r="G128" s="331"/>
      <c r="H128" s="777">
        <f t="shared" si="44"/>
        <v>45589</v>
      </c>
    </row>
    <row r="129" spans="1:8" ht="18" customHeight="1" x14ac:dyDescent="0.2">
      <c r="B129" s="1035" t="s">
        <v>594</v>
      </c>
      <c r="C129" s="1035" t="s">
        <v>722</v>
      </c>
      <c r="D129" s="1035">
        <v>45595</v>
      </c>
      <c r="E129" s="777">
        <f t="shared" si="61"/>
        <v>45597</v>
      </c>
      <c r="F129" s="777">
        <f t="shared" si="62"/>
        <v>45598</v>
      </c>
      <c r="G129" s="331"/>
      <c r="H129" s="777">
        <f t="shared" si="44"/>
        <v>45596</v>
      </c>
    </row>
    <row r="130" spans="1:8" ht="18" customHeight="1" x14ac:dyDescent="0.2">
      <c r="B130" s="1035" t="s">
        <v>652</v>
      </c>
      <c r="C130" s="1035" t="s">
        <v>723</v>
      </c>
      <c r="D130" s="1035">
        <v>45599</v>
      </c>
      <c r="E130" s="777">
        <f t="shared" si="61"/>
        <v>45601</v>
      </c>
      <c r="F130" s="777">
        <f t="shared" si="62"/>
        <v>45602</v>
      </c>
      <c r="G130" s="331"/>
      <c r="H130" s="777">
        <f t="shared" si="44"/>
        <v>45603</v>
      </c>
    </row>
    <row r="131" spans="1:8" ht="18" customHeight="1" x14ac:dyDescent="0.2">
      <c r="A131" s="896" t="s">
        <v>591</v>
      </c>
      <c r="B131" s="1035" t="s">
        <v>597</v>
      </c>
      <c r="C131" s="1035" t="s">
        <v>724</v>
      </c>
      <c r="D131" s="1035">
        <v>45608</v>
      </c>
      <c r="E131" s="777">
        <f t="shared" si="61"/>
        <v>45610</v>
      </c>
      <c r="F131" s="777">
        <f t="shared" si="62"/>
        <v>45611</v>
      </c>
      <c r="G131" s="331"/>
      <c r="H131" s="777">
        <f t="shared" si="44"/>
        <v>45610</v>
      </c>
    </row>
    <row r="132" spans="1:8" ht="18" customHeight="1" x14ac:dyDescent="0.2">
      <c r="B132" s="1035" t="s">
        <v>594</v>
      </c>
      <c r="C132" s="1035" t="s">
        <v>725</v>
      </c>
      <c r="D132" s="1035">
        <v>45616</v>
      </c>
      <c r="E132" s="777">
        <f t="shared" si="61"/>
        <v>45618</v>
      </c>
      <c r="F132" s="777">
        <f t="shared" si="62"/>
        <v>45619</v>
      </c>
      <c r="G132" s="331"/>
      <c r="H132" s="777">
        <f t="shared" si="44"/>
        <v>45617</v>
      </c>
    </row>
    <row r="133" spans="1:8" ht="18" customHeight="1" x14ac:dyDescent="0.2">
      <c r="B133" s="1035" t="s">
        <v>652</v>
      </c>
      <c r="C133" s="1035" t="s">
        <v>726</v>
      </c>
      <c r="D133" s="1035">
        <v>45620</v>
      </c>
      <c r="E133" s="777">
        <f t="shared" ref="E133" si="63">D133+2</f>
        <v>45622</v>
      </c>
      <c r="F133" s="777">
        <f t="shared" ref="F133" si="64">D133+3</f>
        <v>45623</v>
      </c>
      <c r="G133" s="331"/>
      <c r="H133" s="777">
        <f t="shared" si="44"/>
        <v>45624</v>
      </c>
    </row>
    <row r="134" spans="1:8" ht="18" customHeight="1" x14ac:dyDescent="0.2">
      <c r="B134" s="192"/>
      <c r="C134" s="331"/>
      <c r="D134" s="331"/>
      <c r="E134" s="194"/>
      <c r="F134" s="195"/>
      <c r="G134" s="195"/>
      <c r="H134" s="331"/>
    </row>
    <row r="135" spans="1:8" ht="18" customHeight="1" thickBot="1" x14ac:dyDescent="0.25">
      <c r="B135" s="424"/>
      <c r="C135" s="331"/>
      <c r="D135" s="198"/>
      <c r="E135" s="199"/>
      <c r="F135" s="424"/>
      <c r="G135" s="331"/>
      <c r="H135" s="198"/>
    </row>
    <row r="136" spans="1:8" s="147" customFormat="1" ht="18.75" customHeight="1" x14ac:dyDescent="0.2">
      <c r="A136" s="898"/>
      <c r="B136" s="790"/>
      <c r="C136" s="791"/>
      <c r="D136" s="792"/>
      <c r="E136" s="793"/>
      <c r="F136" s="794"/>
      <c r="G136" s="795"/>
      <c r="H136" s="796"/>
    </row>
    <row r="137" spans="1:8" s="147" customFormat="1" ht="18.75" customHeight="1" x14ac:dyDescent="0.2">
      <c r="A137" s="898"/>
      <c r="B137" s="797" t="s">
        <v>535</v>
      </c>
      <c r="C137" s="145"/>
      <c r="D137" s="147" t="s">
        <v>536</v>
      </c>
      <c r="G137" s="147" t="s">
        <v>537</v>
      </c>
      <c r="H137" s="798"/>
    </row>
    <row r="138" spans="1:8" s="147" customFormat="1" ht="18.75" customHeight="1" x14ac:dyDescent="0.2">
      <c r="A138" s="898"/>
      <c r="B138" s="799" t="s">
        <v>538</v>
      </c>
      <c r="C138" s="800" t="s">
        <v>539</v>
      </c>
      <c r="D138" s="133" t="s">
        <v>540</v>
      </c>
      <c r="F138" s="800" t="s">
        <v>541</v>
      </c>
      <c r="G138" s="145" t="s">
        <v>542</v>
      </c>
      <c r="H138" s="801" t="s">
        <v>543</v>
      </c>
    </row>
    <row r="139" spans="1:8" s="147" customFormat="1" ht="18.75" customHeight="1" x14ac:dyDescent="0.2">
      <c r="B139" s="799" t="s">
        <v>544</v>
      </c>
      <c r="C139" s="800" t="s">
        <v>545</v>
      </c>
      <c r="D139" s="133" t="s">
        <v>546</v>
      </c>
      <c r="E139" s="148" t="s">
        <v>547</v>
      </c>
      <c r="F139" s="804" t="s">
        <v>548</v>
      </c>
      <c r="G139" s="145" t="s">
        <v>549</v>
      </c>
      <c r="H139" s="801" t="s">
        <v>550</v>
      </c>
    </row>
    <row r="140" spans="1:8" s="147" customFormat="1" ht="18.75" customHeight="1" x14ac:dyDescent="0.2">
      <c r="B140" s="799" t="s">
        <v>551</v>
      </c>
      <c r="C140" s="800" t="s">
        <v>552</v>
      </c>
      <c r="D140" s="133" t="s">
        <v>553</v>
      </c>
      <c r="E140" s="148" t="s">
        <v>554</v>
      </c>
      <c r="F140" s="804" t="s">
        <v>555</v>
      </c>
      <c r="G140" s="145" t="s">
        <v>556</v>
      </c>
      <c r="H140" s="801" t="s">
        <v>557</v>
      </c>
    </row>
    <row r="141" spans="1:8" s="147" customFormat="1" ht="18.75" customHeight="1" x14ac:dyDescent="0.2">
      <c r="B141" s="799" t="s">
        <v>558</v>
      </c>
      <c r="C141" s="800" t="s">
        <v>559</v>
      </c>
      <c r="D141" s="133" t="s">
        <v>560</v>
      </c>
      <c r="E141" s="148" t="s">
        <v>561</v>
      </c>
      <c r="F141" s="804" t="s">
        <v>562</v>
      </c>
      <c r="G141" s="145" t="s">
        <v>563</v>
      </c>
      <c r="H141" s="801" t="s">
        <v>564</v>
      </c>
    </row>
    <row r="142" spans="1:8" s="147" customFormat="1" ht="18.75" customHeight="1" x14ac:dyDescent="0.2">
      <c r="B142" s="799" t="s">
        <v>565</v>
      </c>
      <c r="C142" s="800" t="s">
        <v>566</v>
      </c>
      <c r="D142" s="133" t="s">
        <v>567</v>
      </c>
      <c r="E142" s="148" t="s">
        <v>568</v>
      </c>
      <c r="F142" s="804" t="s">
        <v>569</v>
      </c>
      <c r="G142" s="145" t="s">
        <v>570</v>
      </c>
      <c r="H142" s="801" t="s">
        <v>571</v>
      </c>
    </row>
    <row r="143" spans="1:8" s="147" customFormat="1" ht="18.75" customHeight="1" x14ac:dyDescent="0.2">
      <c r="B143" s="799" t="s">
        <v>572</v>
      </c>
      <c r="C143" s="800" t="s">
        <v>573</v>
      </c>
      <c r="D143" s="133" t="s">
        <v>574</v>
      </c>
      <c r="E143" s="148" t="s">
        <v>575</v>
      </c>
      <c r="F143" s="804" t="s">
        <v>576</v>
      </c>
      <c r="G143" s="145" t="s">
        <v>577</v>
      </c>
      <c r="H143" s="801" t="s">
        <v>578</v>
      </c>
    </row>
    <row r="144" spans="1:8" s="147" customFormat="1" ht="18.75" customHeight="1" x14ac:dyDescent="0.2">
      <c r="B144" s="799" t="s">
        <v>579</v>
      </c>
      <c r="C144" s="800" t="s">
        <v>580</v>
      </c>
      <c r="D144" s="133" t="s">
        <v>581</v>
      </c>
      <c r="E144" s="148" t="s">
        <v>582</v>
      </c>
      <c r="F144" s="758" t="s">
        <v>583</v>
      </c>
      <c r="G144" s="145" t="s">
        <v>584</v>
      </c>
      <c r="H144" s="806" t="s">
        <v>585</v>
      </c>
    </row>
    <row r="145" spans="2:8" s="147" customFormat="1" ht="18.75" customHeight="1" x14ac:dyDescent="0.2">
      <c r="B145" s="799" t="s">
        <v>586</v>
      </c>
      <c r="C145" s="800" t="s">
        <v>587</v>
      </c>
      <c r="D145" s="133"/>
      <c r="E145" s="145"/>
      <c r="F145" s="145"/>
      <c r="H145" s="807"/>
    </row>
    <row r="146" spans="2:8" ht="18" customHeight="1" thickBot="1" x14ac:dyDescent="0.25">
      <c r="B146" s="808"/>
      <c r="C146" s="809"/>
      <c r="D146" s="809"/>
      <c r="E146" s="810"/>
      <c r="F146" s="810"/>
      <c r="G146" s="810"/>
      <c r="H146" s="811"/>
    </row>
  </sheetData>
  <mergeCells count="4">
    <mergeCell ref="B4:F4"/>
    <mergeCell ref="B2:F2"/>
    <mergeCell ref="D6:D7"/>
    <mergeCell ref="D72:D73"/>
  </mergeCells>
  <hyperlinks>
    <hyperlink ref="H2" location="HOME!Print_Area" display="HOME" xr:uid="{19842D1F-1BFC-4DB4-90A8-1F1EB5E20B9B}"/>
    <hyperlink ref="H138" r:id="rId1" xr:uid="{88AF093E-20B6-4FBC-8DDD-2139B2042F55}"/>
    <hyperlink ref="C138" r:id="rId2" xr:uid="{E1194BCD-5BF1-475D-97E2-8F98922F601E}"/>
    <hyperlink ref="H143" r:id="rId3" xr:uid="{5CF493C6-D2CE-4BE5-8F46-4EAD7090CB14}"/>
    <hyperlink ref="H142" r:id="rId4" xr:uid="{A4B98DA2-D50A-4742-939C-90ABFB583A1D}"/>
    <hyperlink ref="C142" r:id="rId5" xr:uid="{6EB77B03-9093-48A0-B0A4-95DF51A0F1C4}"/>
    <hyperlink ref="C143" r:id="rId6" xr:uid="{199E54C4-96B2-4B29-B1BA-51B7AB7D26D5}"/>
    <hyperlink ref="C140" r:id="rId7" xr:uid="{D897FD3B-86C7-4C90-AEB3-664E2EF53EFC}"/>
    <hyperlink ref="C139" r:id="rId8" xr:uid="{F15F201F-43C6-4BC5-A9AC-EDE5D1A9CF1D}"/>
    <hyperlink ref="C145" r:id="rId9" xr:uid="{9DBE3A14-6C41-4369-A8A2-BB7D60904C5A}"/>
    <hyperlink ref="H141" r:id="rId10" xr:uid="{D01BB1A9-EAF9-40FA-8ABF-E7FD081A9ADF}"/>
    <hyperlink ref="H144" r:id="rId11" xr:uid="{632744D0-9551-4F06-88AC-DF1EB14D9587}"/>
    <hyperlink ref="C141" r:id="rId12" xr:uid="{79265BFC-9BFD-4D98-817A-A263234E2B20}"/>
    <hyperlink ref="F138" r:id="rId13" xr:uid="{C2D4699D-EAB4-4CCE-BA22-4A42AFA99DFC}"/>
    <hyperlink ref="F143" r:id="rId14" xr:uid="{3BA68A4E-A73D-4594-B53F-31D2109706FE}"/>
    <hyperlink ref="F139" r:id="rId15" xr:uid="{A56759E3-F052-4825-B7EC-E1BB41CCFC3A}"/>
    <hyperlink ref="F140" r:id="rId16" xr:uid="{1DC05D6A-6559-4714-8471-909164E7D6AC}"/>
    <hyperlink ref="F141" r:id="rId17" xr:uid="{C1474C64-0E10-4B9E-BAA6-7287966A3213}"/>
    <hyperlink ref="F142" r:id="rId18" xr:uid="{31337E85-6F58-4AD0-8296-53E7D1062E6F}"/>
    <hyperlink ref="H139" r:id="rId19" xr:uid="{9852B27D-D25E-4EC5-8B43-FA324A1F00C0}"/>
    <hyperlink ref="H140" r:id="rId20" xr:uid="{3F0F131E-96D4-48FF-BC06-378651264DFA}"/>
    <hyperlink ref="F144" r:id="rId21" xr:uid="{2BDC69F7-707B-4DF1-BBED-2E03C5E8509D}"/>
  </hyperlinks>
  <pageMargins left="0.35433070866141736" right="0.70866141732283472" top="0.74803149606299213" bottom="0.74803149606299213" header="0.31496062992125984" footer="0.31496062992125984"/>
  <pageSetup paperSize="9" scale="43" orientation="landscape" r:id="rId22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 x14ac:dyDescent="0.2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 x14ac:dyDescent="0.2">
      <c r="B2" s="8" t="s">
        <v>4045</v>
      </c>
    </row>
    <row r="3" spans="2:8" ht="17.25" customHeight="1" x14ac:dyDescent="0.2">
      <c r="B3" s="165"/>
    </row>
    <row r="4" spans="2:8" ht="17.25" customHeight="1" x14ac:dyDescent="0.2">
      <c r="C4" s="195" t="s">
        <v>4074</v>
      </c>
      <c r="D4" s="147"/>
      <c r="E4" s="147"/>
      <c r="F4" s="147"/>
      <c r="G4" s="147"/>
      <c r="H4" s="147"/>
    </row>
    <row r="5" spans="2:8" ht="17.25" customHeight="1" x14ac:dyDescent="0.2">
      <c r="B5" s="169"/>
      <c r="C5" s="176"/>
      <c r="D5" s="169"/>
      <c r="E5" s="169"/>
      <c r="F5" s="169"/>
      <c r="G5" s="147"/>
      <c r="H5" s="147"/>
    </row>
    <row r="6" spans="2:8" ht="24" x14ac:dyDescent="0.2">
      <c r="B6" s="158"/>
      <c r="C6" s="179" t="s">
        <v>2529</v>
      </c>
      <c r="D6" s="332" t="s">
        <v>1407</v>
      </c>
      <c r="E6" s="332" t="s">
        <v>206</v>
      </c>
      <c r="F6" s="163" t="s">
        <v>366</v>
      </c>
      <c r="G6" s="163" t="s">
        <v>4032</v>
      </c>
      <c r="H6" s="332" t="s">
        <v>252</v>
      </c>
    </row>
    <row r="7" spans="2:8" ht="20.25" customHeight="1" x14ac:dyDescent="0.2">
      <c r="B7" s="152" t="s">
        <v>380</v>
      </c>
      <c r="C7" s="152" t="s">
        <v>381</v>
      </c>
      <c r="D7" s="332"/>
      <c r="E7" s="332" t="s">
        <v>260</v>
      </c>
      <c r="F7" s="332" t="s">
        <v>157</v>
      </c>
      <c r="G7" s="332" t="s">
        <v>143</v>
      </c>
      <c r="H7" s="332" t="s">
        <v>214</v>
      </c>
    </row>
    <row r="8" spans="2:8" ht="17.25" customHeight="1" x14ac:dyDescent="0.2">
      <c r="B8" s="153" t="s">
        <v>2857</v>
      </c>
      <c r="C8" s="299" t="s">
        <v>4075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 x14ac:dyDescent="0.2">
      <c r="B9" s="305" t="s">
        <v>2775</v>
      </c>
      <c r="C9" s="306" t="s">
        <v>4056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 x14ac:dyDescent="0.2">
      <c r="B10" s="305" t="s">
        <v>4076</v>
      </c>
      <c r="C10" s="306" t="s">
        <v>4077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 x14ac:dyDescent="0.2">
      <c r="B11" s="305" t="s">
        <v>2763</v>
      </c>
      <c r="C11" s="306" t="s">
        <v>4078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 x14ac:dyDescent="0.2">
      <c r="B12" s="307" t="s">
        <v>4079</v>
      </c>
      <c r="C12" s="308" t="s">
        <v>4080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 x14ac:dyDescent="0.2">
      <c r="B13" s="307" t="s">
        <v>4081</v>
      </c>
      <c r="C13" s="308" t="s">
        <v>4061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 x14ac:dyDescent="0.2">
      <c r="B14" s="307" t="s">
        <v>2791</v>
      </c>
      <c r="C14" s="308" t="s">
        <v>4063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 x14ac:dyDescent="0.2">
      <c r="B15" s="307" t="s">
        <v>4082</v>
      </c>
      <c r="C15" s="308" t="s">
        <v>4065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 x14ac:dyDescent="0.2">
      <c r="B16" s="307" t="s">
        <v>4083</v>
      </c>
      <c r="C16" s="308" t="s">
        <v>4069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 x14ac:dyDescent="0.2">
      <c r="B17" s="157" t="s">
        <v>829</v>
      </c>
      <c r="C17" s="155"/>
      <c r="D17" s="155"/>
      <c r="E17" s="155"/>
      <c r="F17" s="155"/>
      <c r="G17" s="180" t="s">
        <v>1961</v>
      </c>
      <c r="H17" s="149"/>
      <c r="I17" s="147"/>
      <c r="J17" s="146"/>
      <c r="K17" s="146"/>
      <c r="L17" s="146"/>
    </row>
    <row r="18" spans="2:12" s="159" customFormat="1" ht="17.25" customHeight="1" x14ac:dyDescent="0.2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 x14ac:dyDescent="0.2">
      <c r="B19" s="192" t="s">
        <v>535</v>
      </c>
      <c r="C19" s="193"/>
      <c r="D19" s="193"/>
      <c r="E19" s="194"/>
      <c r="F19" s="195" t="s">
        <v>1315</v>
      </c>
      <c r="G19" s="195"/>
      <c r="H19" s="193"/>
      <c r="I19" s="193"/>
      <c r="J19" s="195" t="s">
        <v>537</v>
      </c>
      <c r="K19" s="195"/>
      <c r="L19" s="195"/>
    </row>
    <row r="20" spans="2:12" s="159" customFormat="1" ht="17.25" customHeight="1" x14ac:dyDescent="0.2">
      <c r="B20" s="197" t="s">
        <v>538</v>
      </c>
      <c r="C20" s="193"/>
      <c r="D20" s="198" t="s">
        <v>539</v>
      </c>
      <c r="E20" s="199"/>
      <c r="F20" s="197" t="s">
        <v>540</v>
      </c>
      <c r="G20" s="193"/>
      <c r="H20" s="198" t="s">
        <v>541</v>
      </c>
      <c r="I20" s="193"/>
      <c r="J20" s="197" t="s">
        <v>542</v>
      </c>
      <c r="K20" s="193"/>
      <c r="L20" s="198" t="s">
        <v>543</v>
      </c>
    </row>
    <row r="21" spans="2:12" s="159" customFormat="1" ht="17.25" customHeight="1" x14ac:dyDescent="0.2">
      <c r="B21" s="201" t="s">
        <v>3883</v>
      </c>
      <c r="C21" s="202" t="s">
        <v>3884</v>
      </c>
      <c r="D21" s="203" t="s">
        <v>3885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549</v>
      </c>
      <c r="K21" s="202" t="s">
        <v>1316</v>
      </c>
      <c r="L21" s="203" t="s">
        <v>550</v>
      </c>
    </row>
    <row r="22" spans="2:12" s="159" customFormat="1" ht="17.25" customHeight="1" x14ac:dyDescent="0.2">
      <c r="B22" s="201" t="s">
        <v>3886</v>
      </c>
      <c r="C22" s="202" t="s">
        <v>3887</v>
      </c>
      <c r="D22" s="203" t="s">
        <v>3888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556</v>
      </c>
      <c r="K22" s="202" t="s">
        <v>1317</v>
      </c>
      <c r="L22" s="203" t="s">
        <v>557</v>
      </c>
    </row>
    <row r="23" spans="2:12" s="159" customFormat="1" ht="17.25" customHeight="1" x14ac:dyDescent="0.2">
      <c r="B23" s="201" t="s">
        <v>1318</v>
      </c>
      <c r="C23" s="202" t="s">
        <v>3889</v>
      </c>
      <c r="D23" s="203" t="s">
        <v>1319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1320</v>
      </c>
      <c r="K23" s="202" t="s">
        <v>1321</v>
      </c>
      <c r="L23" s="203" t="s">
        <v>1322</v>
      </c>
    </row>
    <row r="24" spans="2:12" s="159" customFormat="1" ht="17.25" customHeight="1" x14ac:dyDescent="0.2">
      <c r="B24" s="201" t="s">
        <v>3890</v>
      </c>
      <c r="C24" s="202" t="s">
        <v>3891</v>
      </c>
      <c r="D24" s="203" t="s">
        <v>3892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570</v>
      </c>
      <c r="K24" s="202" t="s">
        <v>1323</v>
      </c>
      <c r="L24" s="203" t="s">
        <v>571</v>
      </c>
    </row>
    <row r="25" spans="2:12" s="159" customFormat="1" ht="17.25" customHeight="1" x14ac:dyDescent="0.2">
      <c r="B25" s="201" t="s">
        <v>565</v>
      </c>
      <c r="C25" s="202" t="s">
        <v>3893</v>
      </c>
      <c r="D25" s="203" t="s">
        <v>566</v>
      </c>
      <c r="E25" s="197"/>
      <c r="F25" s="201"/>
      <c r="G25" s="202"/>
      <c r="H25" s="203"/>
      <c r="I25" s="193"/>
      <c r="J25" s="201" t="s">
        <v>577</v>
      </c>
      <c r="K25" s="202" t="s">
        <v>1324</v>
      </c>
      <c r="L25" s="203" t="s">
        <v>578</v>
      </c>
    </row>
    <row r="26" spans="2:12" s="159" customFormat="1" ht="17.25" customHeight="1" x14ac:dyDescent="0.2">
      <c r="B26" s="201" t="s">
        <v>3894</v>
      </c>
      <c r="C26" s="202" t="s">
        <v>3895</v>
      </c>
      <c r="D26" s="203" t="s">
        <v>3896</v>
      </c>
      <c r="E26" s="197"/>
      <c r="F26" s="201"/>
      <c r="G26" s="202"/>
      <c r="H26" s="203"/>
      <c r="I26" s="193"/>
      <c r="J26" s="201" t="s">
        <v>1327</v>
      </c>
      <c r="K26" s="202" t="s">
        <v>1328</v>
      </c>
      <c r="L26" s="203" t="s">
        <v>1329</v>
      </c>
    </row>
    <row r="27" spans="2:12" s="159" customFormat="1" ht="17.25" customHeight="1" x14ac:dyDescent="0.2">
      <c r="B27" s="201" t="s">
        <v>3897</v>
      </c>
      <c r="C27" s="202" t="s">
        <v>3898</v>
      </c>
      <c r="D27" s="203" t="s">
        <v>3899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 x14ac:dyDescent="0.2">
      <c r="B28" s="201" t="s">
        <v>3900</v>
      </c>
      <c r="C28" s="202" t="s">
        <v>3901</v>
      </c>
      <c r="D28" s="203" t="s">
        <v>3902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 x14ac:dyDescent="0.2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 x14ac:dyDescent="0.2">
      <c r="B30" s="193" t="s">
        <v>1332</v>
      </c>
      <c r="C30" s="193" t="s">
        <v>1333</v>
      </c>
      <c r="D30" s="205"/>
      <c r="E30" s="193"/>
      <c r="F30" s="193" t="s">
        <v>1334</v>
      </c>
      <c r="G30" s="206" t="s">
        <v>1335</v>
      </c>
      <c r="H30" s="196"/>
      <c r="I30" s="193"/>
      <c r="J30" s="193" t="s">
        <v>1334</v>
      </c>
      <c r="K30" s="193" t="s">
        <v>1336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733BC779-EC11-427E-A7E0-BB45A9144413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 x14ac:dyDescent="0.2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 x14ac:dyDescent="0.2">
      <c r="B2" s="8" t="s">
        <v>1179</v>
      </c>
    </row>
    <row r="3" spans="2:12" ht="18" customHeight="1" x14ac:dyDescent="0.2">
      <c r="B3" s="165"/>
    </row>
    <row r="4" spans="2:12" ht="18" customHeight="1" x14ac:dyDescent="0.2">
      <c r="C4" s="313" t="s">
        <v>4084</v>
      </c>
      <c r="H4" s="147"/>
      <c r="I4" s="147"/>
    </row>
    <row r="5" spans="2:12" ht="42" customHeight="1" x14ac:dyDescent="0.2">
      <c r="F5" s="403" t="s">
        <v>4085</v>
      </c>
      <c r="I5" s="146"/>
    </row>
    <row r="6" spans="2:12" s="145" customFormat="1" ht="31.5" customHeight="1" x14ac:dyDescent="0.2">
      <c r="B6" s="395" t="s">
        <v>1818</v>
      </c>
      <c r="C6" s="158"/>
      <c r="D6" s="208" t="s">
        <v>1407</v>
      </c>
      <c r="E6" s="332" t="s">
        <v>142</v>
      </c>
      <c r="F6" s="163" t="s">
        <v>280</v>
      </c>
      <c r="G6" s="163" t="s">
        <v>366</v>
      </c>
      <c r="H6" s="174"/>
      <c r="I6" s="174"/>
      <c r="J6" s="174"/>
    </row>
    <row r="7" spans="2:12" s="145" customFormat="1" ht="18" customHeight="1" x14ac:dyDescent="0.2">
      <c r="B7" s="158"/>
      <c r="C7" s="169" t="s">
        <v>2529</v>
      </c>
      <c r="D7" s="209"/>
      <c r="E7" s="332" t="s">
        <v>165</v>
      </c>
      <c r="F7" s="332" t="s">
        <v>160</v>
      </c>
      <c r="G7" s="332" t="s">
        <v>214</v>
      </c>
      <c r="H7" s="174"/>
      <c r="I7" s="174"/>
      <c r="J7" s="174"/>
    </row>
    <row r="8" spans="2:12" s="145" customFormat="1" ht="18" customHeight="1" x14ac:dyDescent="0.2">
      <c r="B8" s="358" t="s">
        <v>4086</v>
      </c>
      <c r="C8" s="359" t="s">
        <v>4087</v>
      </c>
      <c r="D8" s="357">
        <v>44284</v>
      </c>
      <c r="E8" s="357">
        <f>D8+3</f>
        <v>44287</v>
      </c>
      <c r="F8" s="357">
        <f>D8+9</f>
        <v>44293</v>
      </c>
      <c r="G8" s="357">
        <f>D8+10</f>
        <v>44294</v>
      </c>
      <c r="H8" s="384" t="s">
        <v>4088</v>
      </c>
    </row>
    <row r="9" spans="2:12" s="145" customFormat="1" ht="18" customHeight="1" x14ac:dyDescent="0.2">
      <c r="B9" s="171" t="s">
        <v>4089</v>
      </c>
      <c r="C9" s="173" t="s">
        <v>4090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84"/>
    </row>
    <row r="10" spans="2:12" s="145" customFormat="1" ht="18" customHeight="1" x14ac:dyDescent="0.2">
      <c r="B10" s="171" t="s">
        <v>4091</v>
      </c>
      <c r="C10" s="173" t="s">
        <v>4092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84"/>
    </row>
    <row r="11" spans="2:12" s="145" customFormat="1" ht="18" customHeight="1" x14ac:dyDescent="0.2">
      <c r="B11" s="171" t="s">
        <v>3755</v>
      </c>
      <c r="C11" s="173" t="s">
        <v>4093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84"/>
    </row>
    <row r="12" spans="2:12" s="145" customFormat="1" ht="18" customHeight="1" x14ac:dyDescent="0.2">
      <c r="B12" s="171" t="s">
        <v>4094</v>
      </c>
      <c r="C12" s="173" t="s">
        <v>4095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84"/>
    </row>
    <row r="13" spans="2:12" s="145" customFormat="1" ht="18" customHeight="1" x14ac:dyDescent="0.2">
      <c r="B13" s="157" t="s">
        <v>829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 x14ac:dyDescent="0.2">
      <c r="B14" s="157"/>
      <c r="L14" s="147"/>
    </row>
    <row r="15" spans="2:12" s="159" customFormat="1" ht="18" customHeight="1" x14ac:dyDescent="0.2">
      <c r="B15" s="192" t="s">
        <v>535</v>
      </c>
      <c r="C15" s="193"/>
      <c r="D15" s="193"/>
      <c r="E15" s="194"/>
      <c r="F15" s="195" t="s">
        <v>1315</v>
      </c>
      <c r="G15" s="195"/>
      <c r="H15" s="193"/>
      <c r="I15" s="193"/>
      <c r="J15" s="195" t="s">
        <v>537</v>
      </c>
      <c r="K15" s="195"/>
      <c r="L15" s="195"/>
    </row>
    <row r="16" spans="2:12" s="159" customFormat="1" ht="18" customHeight="1" x14ac:dyDescent="0.2">
      <c r="B16" s="197" t="s">
        <v>538</v>
      </c>
      <c r="C16" s="193"/>
      <c r="D16" s="198" t="s">
        <v>539</v>
      </c>
      <c r="E16" s="199"/>
      <c r="F16" s="197" t="s">
        <v>540</v>
      </c>
      <c r="G16" s="193"/>
      <c r="H16" s="198" t="s">
        <v>541</v>
      </c>
      <c r="I16" s="193"/>
      <c r="J16" s="197" t="s">
        <v>542</v>
      </c>
      <c r="K16" s="193"/>
      <c r="L16" s="198" t="s">
        <v>543</v>
      </c>
    </row>
    <row r="17" spans="2:12" s="159" customFormat="1" ht="18" customHeight="1" x14ac:dyDescent="0.2">
      <c r="B17" s="201" t="s">
        <v>3883</v>
      </c>
      <c r="C17" s="202" t="s">
        <v>3884</v>
      </c>
      <c r="D17" s="203" t="s">
        <v>3885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549</v>
      </c>
      <c r="K17" s="202" t="s">
        <v>1316</v>
      </c>
      <c r="L17" s="203" t="s">
        <v>550</v>
      </c>
    </row>
    <row r="18" spans="2:12" s="159" customFormat="1" ht="18" customHeight="1" x14ac:dyDescent="0.2">
      <c r="B18" s="201" t="s">
        <v>3886</v>
      </c>
      <c r="C18" s="202" t="s">
        <v>3887</v>
      </c>
      <c r="D18" s="203" t="s">
        <v>3888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556</v>
      </c>
      <c r="K18" s="202" t="s">
        <v>1317</v>
      </c>
      <c r="L18" s="203" t="s">
        <v>557</v>
      </c>
    </row>
    <row r="19" spans="2:12" s="159" customFormat="1" ht="18" customHeight="1" x14ac:dyDescent="0.2">
      <c r="B19" s="201" t="s">
        <v>1318</v>
      </c>
      <c r="C19" s="202" t="s">
        <v>3889</v>
      </c>
      <c r="D19" s="203" t="s">
        <v>1319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1320</v>
      </c>
      <c r="K19" s="202" t="s">
        <v>1321</v>
      </c>
      <c r="L19" s="203" t="s">
        <v>1322</v>
      </c>
    </row>
    <row r="20" spans="2:12" s="159" customFormat="1" ht="18" customHeight="1" x14ac:dyDescent="0.2">
      <c r="B20" s="201" t="s">
        <v>3890</v>
      </c>
      <c r="C20" s="202" t="s">
        <v>3891</v>
      </c>
      <c r="D20" s="203" t="s">
        <v>3892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570</v>
      </c>
      <c r="K20" s="202" t="s">
        <v>1323</v>
      </c>
      <c r="L20" s="203" t="s">
        <v>571</v>
      </c>
    </row>
    <row r="21" spans="2:12" s="159" customFormat="1" ht="18" customHeight="1" x14ac:dyDescent="0.2">
      <c r="B21" s="201" t="s">
        <v>565</v>
      </c>
      <c r="C21" s="202" t="s">
        <v>3893</v>
      </c>
      <c r="D21" s="203" t="s">
        <v>566</v>
      </c>
      <c r="E21" s="197"/>
      <c r="F21" s="201"/>
      <c r="G21" s="202"/>
      <c r="H21" s="203"/>
      <c r="I21" s="193"/>
      <c r="J21" s="201" t="s">
        <v>577</v>
      </c>
      <c r="K21" s="202" t="s">
        <v>1324</v>
      </c>
      <c r="L21" s="203" t="s">
        <v>578</v>
      </c>
    </row>
    <row r="22" spans="2:12" s="159" customFormat="1" ht="18" customHeight="1" x14ac:dyDescent="0.2">
      <c r="B22" s="201" t="s">
        <v>3894</v>
      </c>
      <c r="C22" s="202" t="s">
        <v>3895</v>
      </c>
      <c r="D22" s="203" t="s">
        <v>3896</v>
      </c>
      <c r="E22" s="197"/>
      <c r="F22" s="201"/>
      <c r="G22" s="202"/>
      <c r="H22" s="203"/>
      <c r="I22" s="193"/>
      <c r="J22" s="201" t="s">
        <v>1327</v>
      </c>
      <c r="K22" s="202" t="s">
        <v>1328</v>
      </c>
      <c r="L22" s="203" t="s">
        <v>1329</v>
      </c>
    </row>
    <row r="23" spans="2:12" s="159" customFormat="1" ht="18" customHeight="1" x14ac:dyDescent="0.2">
      <c r="B23" s="201" t="s">
        <v>3897</v>
      </c>
      <c r="C23" s="202" t="s">
        <v>3898</v>
      </c>
      <c r="D23" s="203" t="s">
        <v>3899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 x14ac:dyDescent="0.2">
      <c r="B24" s="201" t="s">
        <v>3900</v>
      </c>
      <c r="C24" s="202" t="s">
        <v>3901</v>
      </c>
      <c r="D24" s="203" t="s">
        <v>3902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 x14ac:dyDescent="0.2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 x14ac:dyDescent="0.2">
      <c r="B26" s="193" t="s">
        <v>1332</v>
      </c>
      <c r="C26" s="193" t="s">
        <v>1333</v>
      </c>
      <c r="D26" s="205"/>
      <c r="E26" s="193"/>
      <c r="F26" s="193" t="s">
        <v>1334</v>
      </c>
      <c r="G26" s="206" t="s">
        <v>1335</v>
      </c>
      <c r="H26" s="196"/>
      <c r="I26" s="193"/>
      <c r="J26" s="193" t="s">
        <v>1334</v>
      </c>
      <c r="K26" s="193" t="s">
        <v>1336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 x14ac:dyDescent="0.2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 x14ac:dyDescent="0.5">
      <c r="A2" s="111"/>
      <c r="B2" s="113" t="s">
        <v>1179</v>
      </c>
      <c r="J2" s="114"/>
      <c r="K2" s="114"/>
      <c r="L2" s="114"/>
      <c r="M2" s="114"/>
    </row>
    <row r="3" spans="1:13" x14ac:dyDescent="0.25">
      <c r="A3" s="1250" t="s">
        <v>4096</v>
      </c>
      <c r="B3" s="1250"/>
      <c r="C3" s="1250"/>
      <c r="D3" s="1250"/>
      <c r="E3" s="1250"/>
      <c r="F3" s="1250"/>
      <c r="H3" s="115"/>
      <c r="I3" s="115"/>
      <c r="J3" s="115"/>
      <c r="K3" s="115"/>
      <c r="L3" s="115"/>
      <c r="M3" s="115"/>
    </row>
    <row r="4" spans="1:13" x14ac:dyDescent="0.25">
      <c r="A4" s="116"/>
      <c r="B4" s="117"/>
      <c r="H4" s="115"/>
      <c r="I4" s="115"/>
      <c r="J4" s="115"/>
      <c r="K4" s="115"/>
      <c r="L4" s="115"/>
      <c r="M4" s="115"/>
    </row>
    <row r="5" spans="1:13" x14ac:dyDescent="0.25">
      <c r="A5" s="116"/>
      <c r="B5" s="414"/>
      <c r="C5" s="414" t="s">
        <v>2529</v>
      </c>
      <c r="D5" s="1251" t="s">
        <v>252</v>
      </c>
      <c r="E5" s="140" t="s">
        <v>4097</v>
      </c>
      <c r="F5" s="134" t="s">
        <v>348</v>
      </c>
      <c r="G5" s="134" t="s">
        <v>373</v>
      </c>
      <c r="H5" s="134" t="s">
        <v>1469</v>
      </c>
      <c r="I5" s="404" t="s">
        <v>252</v>
      </c>
      <c r="J5" s="141" t="s">
        <v>288</v>
      </c>
      <c r="K5" s="141" t="s">
        <v>254</v>
      </c>
      <c r="L5" s="134" t="s">
        <v>369</v>
      </c>
      <c r="M5" s="134" t="s">
        <v>276</v>
      </c>
    </row>
    <row r="6" spans="1:13" x14ac:dyDescent="0.25">
      <c r="A6" s="116"/>
      <c r="B6" s="135" t="s">
        <v>380</v>
      </c>
      <c r="C6" s="135" t="s">
        <v>381</v>
      </c>
      <c r="D6" s="1251"/>
      <c r="E6" s="142" t="s">
        <v>312</v>
      </c>
      <c r="F6" s="134" t="s">
        <v>260</v>
      </c>
      <c r="G6" s="134" t="s">
        <v>157</v>
      </c>
      <c r="H6" s="134" t="s">
        <v>171</v>
      </c>
      <c r="I6" s="404"/>
      <c r="J6" s="134" t="s">
        <v>165</v>
      </c>
      <c r="K6" s="134" t="s">
        <v>312</v>
      </c>
      <c r="L6" s="134" t="s">
        <v>260</v>
      </c>
      <c r="M6" s="134" t="s">
        <v>157</v>
      </c>
    </row>
    <row r="7" spans="1:13" x14ac:dyDescent="0.25">
      <c r="B7" s="143" t="s">
        <v>1309</v>
      </c>
      <c r="C7" s="126" t="s">
        <v>4098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 x14ac:dyDescent="0.25">
      <c r="B8" s="143" t="s">
        <v>4099</v>
      </c>
      <c r="C8" s="126" t="s">
        <v>4100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 x14ac:dyDescent="0.25">
      <c r="B9" s="143" t="s">
        <v>4101</v>
      </c>
      <c r="C9" s="126" t="s">
        <v>4102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 x14ac:dyDescent="0.25">
      <c r="B10" s="143" t="s">
        <v>1309</v>
      </c>
      <c r="C10" s="126" t="s">
        <v>4103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 x14ac:dyDescent="0.25">
      <c r="B11" s="143" t="s">
        <v>4099</v>
      </c>
      <c r="C11" s="126" t="s">
        <v>4104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 x14ac:dyDescent="0.25">
      <c r="B12" s="143" t="s">
        <v>4101</v>
      </c>
      <c r="C12" s="126" t="s">
        <v>4105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 x14ac:dyDescent="0.25">
      <c r="A13" s="110" t="s">
        <v>4106</v>
      </c>
      <c r="B13" s="143" t="s">
        <v>4101</v>
      </c>
      <c r="C13" s="126" t="s">
        <v>4107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 x14ac:dyDescent="0.25">
      <c r="B14" s="143" t="s">
        <v>4108</v>
      </c>
      <c r="C14" s="126" t="s">
        <v>4109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 x14ac:dyDescent="0.25">
      <c r="A15" s="110" t="s">
        <v>4110</v>
      </c>
      <c r="B15" s="143" t="s">
        <v>1309</v>
      </c>
      <c r="C15" s="126" t="s">
        <v>4111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 x14ac:dyDescent="0.25">
      <c r="A16" s="110" t="s">
        <v>4106</v>
      </c>
      <c r="B16" s="143" t="s">
        <v>4101</v>
      </c>
      <c r="C16" s="126" t="s">
        <v>4112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 x14ac:dyDescent="0.25">
      <c r="B17" s="143" t="s">
        <v>4108</v>
      </c>
      <c r="C17" s="126" t="s">
        <v>4113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 x14ac:dyDescent="0.25">
      <c r="B18" s="143" t="s">
        <v>1309</v>
      </c>
      <c r="C18" s="126" t="s">
        <v>4114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 x14ac:dyDescent="0.25">
      <c r="B19" s="143" t="s">
        <v>4101</v>
      </c>
      <c r="C19" s="126" t="s">
        <v>4115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 x14ac:dyDescent="0.25">
      <c r="B20" s="143" t="s">
        <v>4108</v>
      </c>
      <c r="C20" s="126" t="s">
        <v>4116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 x14ac:dyDescent="0.25">
      <c r="B21" s="143" t="s">
        <v>1309</v>
      </c>
      <c r="C21" s="126" t="s">
        <v>4117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 x14ac:dyDescent="0.25">
      <c r="B22" s="143" t="s">
        <v>4101</v>
      </c>
      <c r="C22" s="126" t="s">
        <v>4118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 x14ac:dyDescent="0.25">
      <c r="A23" s="116"/>
      <c r="B23" s="117" t="s">
        <v>829</v>
      </c>
      <c r="J23" s="120"/>
      <c r="K23" s="118"/>
      <c r="L23" s="118"/>
      <c r="M23" s="118"/>
    </row>
    <row r="24" spans="1:13" ht="15.75" x14ac:dyDescent="0.25">
      <c r="A24" s="116"/>
      <c r="B24" s="117" t="s">
        <v>4119</v>
      </c>
      <c r="J24" s="120"/>
      <c r="K24" s="118"/>
      <c r="L24" s="118"/>
      <c r="M24" s="118"/>
    </row>
    <row r="25" spans="1:13" ht="15.75" x14ac:dyDescent="0.25">
      <c r="A25" s="116"/>
      <c r="B25" s="117"/>
      <c r="J25" s="120"/>
      <c r="K25" s="118"/>
      <c r="L25" s="118"/>
      <c r="M25" s="118"/>
    </row>
    <row r="26" spans="1:13" ht="15.75" x14ac:dyDescent="0.25">
      <c r="A26" s="116"/>
      <c r="B26" s="117"/>
      <c r="J26" s="120"/>
      <c r="K26" s="118"/>
      <c r="L26" s="118"/>
      <c r="M26" s="118"/>
    </row>
    <row r="27" spans="1:13" s="14" customFormat="1" ht="15.75" customHeight="1" x14ac:dyDescent="0.2">
      <c r="A27" s="191"/>
      <c r="B27" s="192" t="s">
        <v>535</v>
      </c>
      <c r="C27" s="193"/>
      <c r="D27" s="193"/>
      <c r="E27" s="194"/>
      <c r="F27" s="195" t="s">
        <v>1315</v>
      </c>
      <c r="G27" s="195"/>
      <c r="H27" s="193"/>
      <c r="I27" s="193"/>
      <c r="J27" s="195" t="s">
        <v>537</v>
      </c>
      <c r="K27" s="195"/>
      <c r="L27" s="195"/>
      <c r="M27" s="193"/>
    </row>
    <row r="28" spans="1:13" s="12" customFormat="1" ht="15.75" customHeight="1" x14ac:dyDescent="0.2">
      <c r="A28" s="191"/>
      <c r="B28" s="197" t="s">
        <v>538</v>
      </c>
      <c r="C28" s="193"/>
      <c r="D28" s="198" t="s">
        <v>539</v>
      </c>
      <c r="E28" s="199"/>
      <c r="F28" s="197" t="s">
        <v>540</v>
      </c>
      <c r="G28" s="193"/>
      <c r="H28" s="198" t="s">
        <v>541</v>
      </c>
      <c r="I28" s="193"/>
      <c r="J28" s="197" t="s">
        <v>542</v>
      </c>
      <c r="K28" s="193"/>
      <c r="L28" s="198" t="s">
        <v>543</v>
      </c>
      <c r="M28" s="193"/>
    </row>
    <row r="29" spans="1:13" s="12" customFormat="1" ht="15.75" customHeight="1" x14ac:dyDescent="0.2">
      <c r="A29" s="200"/>
      <c r="B29" s="201" t="s">
        <v>3883</v>
      </c>
      <c r="C29" s="202" t="s">
        <v>3884</v>
      </c>
      <c r="D29" s="203" t="s">
        <v>3885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549</v>
      </c>
      <c r="K29" s="202" t="s">
        <v>1316</v>
      </c>
      <c r="L29" s="203" t="s">
        <v>550</v>
      </c>
      <c r="M29" s="193"/>
    </row>
    <row r="30" spans="1:13" s="14" customFormat="1" ht="15.75" customHeight="1" x14ac:dyDescent="0.2">
      <c r="A30" s="191"/>
      <c r="B30" s="201" t="s">
        <v>3886</v>
      </c>
      <c r="C30" s="202" t="s">
        <v>3887</v>
      </c>
      <c r="D30" s="203" t="s">
        <v>3888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556</v>
      </c>
      <c r="K30" s="202" t="s">
        <v>1317</v>
      </c>
      <c r="L30" s="203" t="s">
        <v>557</v>
      </c>
      <c r="M30" s="193"/>
    </row>
    <row r="31" spans="1:13" s="14" customFormat="1" ht="15.75" customHeight="1" x14ac:dyDescent="0.2">
      <c r="A31" s="191"/>
      <c r="B31" s="201" t="s">
        <v>1318</v>
      </c>
      <c r="C31" s="202" t="s">
        <v>3889</v>
      </c>
      <c r="D31" s="203" t="s">
        <v>1319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1320</v>
      </c>
      <c r="K31" s="202" t="s">
        <v>1321</v>
      </c>
      <c r="L31" s="203" t="s">
        <v>1322</v>
      </c>
      <c r="M31" s="193"/>
    </row>
    <row r="32" spans="1:13" s="14" customFormat="1" ht="15.75" customHeight="1" x14ac:dyDescent="0.2">
      <c r="A32" s="191"/>
      <c r="B32" s="201" t="s">
        <v>3890</v>
      </c>
      <c r="C32" s="202" t="s">
        <v>3891</v>
      </c>
      <c r="D32" s="203" t="s">
        <v>3892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570</v>
      </c>
      <c r="K32" s="202" t="s">
        <v>1323</v>
      </c>
      <c r="L32" s="203" t="s">
        <v>571</v>
      </c>
      <c r="M32" s="193"/>
    </row>
    <row r="33" spans="2:12" s="14" customFormat="1" ht="15.75" customHeight="1" x14ac:dyDescent="0.2">
      <c r="B33" s="201" t="s">
        <v>565</v>
      </c>
      <c r="C33" s="202" t="s">
        <v>3893</v>
      </c>
      <c r="D33" s="203" t="s">
        <v>566</v>
      </c>
      <c r="E33" s="197"/>
      <c r="F33" s="201"/>
      <c r="G33" s="202"/>
      <c r="H33" s="203"/>
      <c r="I33" s="193"/>
      <c r="J33" s="201" t="s">
        <v>577</v>
      </c>
      <c r="K33" s="202" t="s">
        <v>1324</v>
      </c>
      <c r="L33" s="203" t="s">
        <v>578</v>
      </c>
    </row>
    <row r="34" spans="2:12" s="14" customFormat="1" ht="15.75" customHeight="1" x14ac:dyDescent="0.2">
      <c r="B34" s="201" t="s">
        <v>3894</v>
      </c>
      <c r="C34" s="202" t="s">
        <v>3895</v>
      </c>
      <c r="D34" s="203" t="s">
        <v>3896</v>
      </c>
      <c r="E34" s="197"/>
      <c r="F34" s="201"/>
      <c r="G34" s="202"/>
      <c r="H34" s="203"/>
      <c r="I34" s="193"/>
      <c r="J34" s="201" t="s">
        <v>1327</v>
      </c>
      <c r="K34" s="202" t="s">
        <v>1328</v>
      </c>
      <c r="L34" s="203" t="s">
        <v>1329</v>
      </c>
    </row>
    <row r="35" spans="2:12" s="14" customFormat="1" ht="15.75" customHeight="1" x14ac:dyDescent="0.2">
      <c r="B35" s="201" t="s">
        <v>3897</v>
      </c>
      <c r="C35" s="202" t="s">
        <v>3898</v>
      </c>
      <c r="D35" s="203" t="s">
        <v>3899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 x14ac:dyDescent="0.2">
      <c r="B36" s="201" t="s">
        <v>3900</v>
      </c>
      <c r="C36" s="202" t="s">
        <v>3901</v>
      </c>
      <c r="D36" s="203" t="s">
        <v>3902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 x14ac:dyDescent="0.2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 x14ac:dyDescent="0.2">
      <c r="B38" s="193" t="s">
        <v>1332</v>
      </c>
      <c r="C38" s="193" t="s">
        <v>1333</v>
      </c>
      <c r="D38" s="205"/>
      <c r="E38" s="193"/>
      <c r="F38" s="193" t="s">
        <v>1334</v>
      </c>
      <c r="G38" s="206" t="s">
        <v>1335</v>
      </c>
      <c r="H38" s="196"/>
      <c r="I38" s="193"/>
      <c r="J38" s="193" t="s">
        <v>1334</v>
      </c>
      <c r="K38" s="193" t="s">
        <v>1336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 x14ac:dyDescent="0.2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 x14ac:dyDescent="0.2">
      <c r="B2" s="8" t="s">
        <v>3431</v>
      </c>
    </row>
    <row r="3" spans="2:8" ht="17.25" customHeight="1" x14ac:dyDescent="0.2">
      <c r="B3" s="165"/>
    </row>
    <row r="4" spans="2:8" ht="17.25" customHeight="1" x14ac:dyDescent="0.2">
      <c r="C4" s="313" t="s">
        <v>4120</v>
      </c>
      <c r="D4" s="147"/>
      <c r="E4" s="147"/>
      <c r="F4" s="147"/>
      <c r="G4" s="147"/>
      <c r="H4" s="147"/>
    </row>
    <row r="5" spans="2:8" ht="17.25" customHeight="1" x14ac:dyDescent="0.2">
      <c r="B5" s="148"/>
      <c r="C5" s="176"/>
      <c r="D5" s="148"/>
      <c r="E5" s="148"/>
      <c r="F5" s="148"/>
      <c r="G5" s="148"/>
      <c r="H5" s="148"/>
    </row>
    <row r="6" spans="2:8" ht="25.5" customHeight="1" x14ac:dyDescent="0.2">
      <c r="B6" s="181"/>
      <c r="C6" s="182" t="s">
        <v>4121</v>
      </c>
      <c r="D6" s="332" t="s">
        <v>1407</v>
      </c>
      <c r="E6" s="163" t="s">
        <v>206</v>
      </c>
      <c r="F6" s="163" t="s">
        <v>366</v>
      </c>
      <c r="G6" s="163" t="s">
        <v>252</v>
      </c>
      <c r="H6" s="163" t="s">
        <v>183</v>
      </c>
    </row>
    <row r="7" spans="2:8" ht="19.5" customHeight="1" x14ac:dyDescent="0.2">
      <c r="B7" s="152" t="s">
        <v>380</v>
      </c>
      <c r="C7" s="152" t="s">
        <v>381</v>
      </c>
      <c r="D7" s="413"/>
      <c r="E7" s="413" t="s">
        <v>143</v>
      </c>
      <c r="F7" s="413" t="s">
        <v>171</v>
      </c>
      <c r="G7" s="413" t="s">
        <v>174</v>
      </c>
      <c r="H7" s="413" t="s">
        <v>268</v>
      </c>
    </row>
    <row r="8" spans="2:8" ht="17.25" customHeight="1" x14ac:dyDescent="0.2">
      <c r="B8" s="183" t="s">
        <v>4122</v>
      </c>
      <c r="C8" s="189" t="s">
        <v>4123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 x14ac:dyDescent="0.2">
      <c r="B9" s="183" t="s">
        <v>4124</v>
      </c>
      <c r="C9" s="189" t="s">
        <v>4125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 x14ac:dyDescent="0.2">
      <c r="B10" s="148"/>
      <c r="C10" s="176"/>
      <c r="D10" s="148"/>
      <c r="E10" s="148"/>
      <c r="F10" s="148"/>
      <c r="G10" s="148"/>
      <c r="H10" s="148"/>
    </row>
    <row r="11" spans="2:8" ht="25.5" customHeight="1" x14ac:dyDescent="0.2">
      <c r="B11" s="181"/>
      <c r="C11" s="182" t="s">
        <v>1297</v>
      </c>
      <c r="D11" s="332" t="s">
        <v>1407</v>
      </c>
      <c r="E11" s="163" t="s">
        <v>366</v>
      </c>
      <c r="F11" s="163" t="s">
        <v>252</v>
      </c>
      <c r="G11" s="163" t="s">
        <v>183</v>
      </c>
      <c r="H11" s="148"/>
    </row>
    <row r="12" spans="2:8" ht="19.5" customHeight="1" x14ac:dyDescent="0.2">
      <c r="B12" s="152" t="s">
        <v>380</v>
      </c>
      <c r="C12" s="152" t="s">
        <v>381</v>
      </c>
      <c r="D12" s="413"/>
      <c r="E12" s="413" t="s">
        <v>143</v>
      </c>
      <c r="F12" s="413" t="s">
        <v>214</v>
      </c>
      <c r="G12" s="413" t="s">
        <v>228</v>
      </c>
      <c r="H12" s="148"/>
    </row>
    <row r="13" spans="2:8" ht="17.25" customHeight="1" x14ac:dyDescent="0.2">
      <c r="B13" s="183" t="s">
        <v>4126</v>
      </c>
      <c r="C13" s="189" t="s">
        <v>4127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 x14ac:dyDescent="0.2">
      <c r="B14" s="183" t="s">
        <v>4128</v>
      </c>
      <c r="C14" s="189" t="s">
        <v>4129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 x14ac:dyDescent="0.2">
      <c r="B15" s="184" t="s">
        <v>4130</v>
      </c>
      <c r="C15" s="188" t="s">
        <v>4131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 x14ac:dyDescent="0.2">
      <c r="B16" s="184" t="s">
        <v>4132</v>
      </c>
      <c r="C16" s="188" t="s">
        <v>4133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 x14ac:dyDescent="0.2">
      <c r="B17" s="184" t="s">
        <v>4134</v>
      </c>
      <c r="C17" s="188" t="s">
        <v>4135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 x14ac:dyDescent="0.2">
      <c r="B18" s="184" t="s">
        <v>4136</v>
      </c>
      <c r="C18" s="188" t="s">
        <v>4137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 x14ac:dyDescent="0.2">
      <c r="B19" s="184" t="s">
        <v>4138</v>
      </c>
      <c r="C19" s="188" t="s">
        <v>4139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 x14ac:dyDescent="0.2">
      <c r="B20" s="183" t="s">
        <v>2994</v>
      </c>
      <c r="C20" s="189" t="s">
        <v>4140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 x14ac:dyDescent="0.2">
      <c r="B21" s="183" t="s">
        <v>4141</v>
      </c>
      <c r="C21" s="189" t="s">
        <v>4142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 x14ac:dyDescent="0.2">
      <c r="B22" s="183" t="s">
        <v>4143</v>
      </c>
      <c r="C22" s="189" t="s">
        <v>4144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 x14ac:dyDescent="0.2">
      <c r="B23" s="183" t="s">
        <v>4145</v>
      </c>
      <c r="C23" s="189" t="s">
        <v>4146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 x14ac:dyDescent="0.2">
      <c r="B24" s="157" t="s">
        <v>829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 x14ac:dyDescent="0.2">
      <c r="B25" s="157" t="s">
        <v>4147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 x14ac:dyDescent="0.2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 x14ac:dyDescent="0.2">
      <c r="B27" s="192" t="s">
        <v>535</v>
      </c>
      <c r="C27" s="193"/>
      <c r="D27" s="193"/>
      <c r="E27" s="194"/>
      <c r="F27" s="195" t="s">
        <v>1315</v>
      </c>
      <c r="G27" s="195"/>
      <c r="H27" s="193"/>
      <c r="I27" s="193"/>
      <c r="J27" s="195" t="s">
        <v>537</v>
      </c>
      <c r="K27" s="195"/>
      <c r="L27" s="195"/>
    </row>
    <row r="28" spans="2:12" s="159" customFormat="1" ht="17.25" customHeight="1" x14ac:dyDescent="0.2">
      <c r="B28" s="197" t="s">
        <v>538</v>
      </c>
      <c r="C28" s="193"/>
      <c r="D28" s="198" t="s">
        <v>539</v>
      </c>
      <c r="E28" s="199"/>
      <c r="F28" s="197" t="s">
        <v>540</v>
      </c>
      <c r="G28" s="193"/>
      <c r="H28" s="198" t="s">
        <v>541</v>
      </c>
      <c r="I28" s="193"/>
      <c r="J28" s="197" t="s">
        <v>542</v>
      </c>
      <c r="K28" s="193"/>
      <c r="L28" s="198" t="s">
        <v>543</v>
      </c>
    </row>
    <row r="29" spans="2:12" s="159" customFormat="1" ht="17.25" customHeight="1" x14ac:dyDescent="0.2">
      <c r="B29" s="201" t="s">
        <v>3883</v>
      </c>
      <c r="C29" s="202" t="s">
        <v>3884</v>
      </c>
      <c r="D29" s="203" t="s">
        <v>3885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549</v>
      </c>
      <c r="K29" s="202" t="s">
        <v>1316</v>
      </c>
      <c r="L29" s="203" t="s">
        <v>550</v>
      </c>
    </row>
    <row r="30" spans="2:12" s="159" customFormat="1" ht="17.25" customHeight="1" x14ac:dyDescent="0.2">
      <c r="B30" s="201" t="s">
        <v>3886</v>
      </c>
      <c r="C30" s="202" t="s">
        <v>3887</v>
      </c>
      <c r="D30" s="203" t="s">
        <v>3888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556</v>
      </c>
      <c r="K30" s="202" t="s">
        <v>1317</v>
      </c>
      <c r="L30" s="203" t="s">
        <v>557</v>
      </c>
    </row>
    <row r="31" spans="2:12" s="159" customFormat="1" ht="17.25" customHeight="1" x14ac:dyDescent="0.2">
      <c r="B31" s="201" t="s">
        <v>1318</v>
      </c>
      <c r="C31" s="202" t="s">
        <v>3889</v>
      </c>
      <c r="D31" s="203" t="s">
        <v>1319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1320</v>
      </c>
      <c r="K31" s="202" t="s">
        <v>1321</v>
      </c>
      <c r="L31" s="203" t="s">
        <v>1322</v>
      </c>
    </row>
    <row r="32" spans="2:12" s="159" customFormat="1" ht="17.25" customHeight="1" x14ac:dyDescent="0.2">
      <c r="B32" s="201" t="s">
        <v>3890</v>
      </c>
      <c r="C32" s="202" t="s">
        <v>3891</v>
      </c>
      <c r="D32" s="203" t="s">
        <v>3892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570</v>
      </c>
      <c r="K32" s="202" t="s">
        <v>1323</v>
      </c>
      <c r="L32" s="203" t="s">
        <v>571</v>
      </c>
    </row>
    <row r="33" spans="2:12" s="159" customFormat="1" ht="17.25" customHeight="1" x14ac:dyDescent="0.2">
      <c r="B33" s="201" t="s">
        <v>565</v>
      </c>
      <c r="C33" s="202" t="s">
        <v>3893</v>
      </c>
      <c r="D33" s="203" t="s">
        <v>566</v>
      </c>
      <c r="E33" s="197"/>
      <c r="F33" s="201"/>
      <c r="G33" s="202"/>
      <c r="H33" s="203"/>
      <c r="I33" s="193"/>
      <c r="J33" s="201" t="s">
        <v>577</v>
      </c>
      <c r="K33" s="202" t="s">
        <v>1324</v>
      </c>
      <c r="L33" s="203" t="s">
        <v>578</v>
      </c>
    </row>
    <row r="34" spans="2:12" s="159" customFormat="1" ht="17.25" customHeight="1" x14ac:dyDescent="0.2">
      <c r="B34" s="201" t="s">
        <v>3894</v>
      </c>
      <c r="C34" s="202" t="s">
        <v>3895</v>
      </c>
      <c r="D34" s="203" t="s">
        <v>3896</v>
      </c>
      <c r="E34" s="197"/>
      <c r="F34" s="201"/>
      <c r="G34" s="202"/>
      <c r="H34" s="203"/>
      <c r="I34" s="193"/>
      <c r="J34" s="201" t="s">
        <v>1327</v>
      </c>
      <c r="K34" s="202" t="s">
        <v>1328</v>
      </c>
      <c r="L34" s="203" t="s">
        <v>1329</v>
      </c>
    </row>
    <row r="35" spans="2:12" s="159" customFormat="1" ht="17.25" customHeight="1" x14ac:dyDescent="0.2">
      <c r="B35" s="201" t="s">
        <v>3897</v>
      </c>
      <c r="C35" s="202" t="s">
        <v>3898</v>
      </c>
      <c r="D35" s="203" t="s">
        <v>3899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 x14ac:dyDescent="0.2">
      <c r="B36" s="201" t="s">
        <v>3900</v>
      </c>
      <c r="C36" s="202" t="s">
        <v>3901</v>
      </c>
      <c r="D36" s="203" t="s">
        <v>3902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 x14ac:dyDescent="0.2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 x14ac:dyDescent="0.2">
      <c r="B38" s="193" t="s">
        <v>1332</v>
      </c>
      <c r="C38" s="193" t="s">
        <v>1333</v>
      </c>
      <c r="D38" s="205"/>
      <c r="E38" s="193"/>
      <c r="F38" s="193" t="s">
        <v>1334</v>
      </c>
      <c r="G38" s="206" t="s">
        <v>1335</v>
      </c>
      <c r="H38" s="196"/>
      <c r="I38" s="193"/>
      <c r="J38" s="193" t="s">
        <v>1334</v>
      </c>
      <c r="K38" s="193" t="s">
        <v>1336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 x14ac:dyDescent="0.2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 x14ac:dyDescent="0.2">
      <c r="B2" s="8" t="s">
        <v>3431</v>
      </c>
    </row>
    <row r="3" spans="2:7" ht="17.25" customHeight="1" x14ac:dyDescent="0.2">
      <c r="B3" s="165"/>
    </row>
    <row r="4" spans="2:7" ht="17.25" customHeight="1" x14ac:dyDescent="0.2">
      <c r="C4" s="313" t="s">
        <v>4148</v>
      </c>
      <c r="D4" s="147"/>
      <c r="E4" s="147"/>
      <c r="F4" s="147"/>
      <c r="G4" s="147"/>
    </row>
    <row r="5" spans="2:7" ht="17.25" customHeight="1" x14ac:dyDescent="0.2">
      <c r="B5" s="148"/>
      <c r="C5" s="176"/>
      <c r="D5" s="148"/>
      <c r="E5" s="148"/>
      <c r="F5" s="148"/>
      <c r="G5" s="148"/>
    </row>
    <row r="6" spans="2:7" ht="31.5" customHeight="1" x14ac:dyDescent="0.2">
      <c r="B6" s="183"/>
      <c r="C6" s="355"/>
      <c r="D6" s="1241" t="s">
        <v>1407</v>
      </c>
      <c r="E6" s="163" t="s">
        <v>305</v>
      </c>
      <c r="F6" s="163" t="s">
        <v>4149</v>
      </c>
      <c r="G6" s="163" t="s">
        <v>252</v>
      </c>
    </row>
    <row r="7" spans="2:7" ht="17.25" customHeight="1" x14ac:dyDescent="0.2">
      <c r="B7" s="152" t="s">
        <v>380</v>
      </c>
      <c r="C7" s="152" t="s">
        <v>381</v>
      </c>
      <c r="D7" s="1241"/>
      <c r="E7" s="332" t="s">
        <v>143</v>
      </c>
      <c r="F7" s="332" t="s">
        <v>214</v>
      </c>
      <c r="G7" s="332" t="s">
        <v>228</v>
      </c>
    </row>
    <row r="8" spans="2:7" ht="17.25" customHeight="1" x14ac:dyDescent="0.2">
      <c r="B8" s="171" t="s">
        <v>4150</v>
      </c>
      <c r="C8" s="189" t="s">
        <v>4151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 x14ac:dyDescent="0.2">
      <c r="B9" s="171" t="s">
        <v>4152</v>
      </c>
      <c r="C9" s="189" t="s">
        <v>4153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 x14ac:dyDescent="0.2">
      <c r="B10" s="171" t="s">
        <v>4154</v>
      </c>
      <c r="C10" s="189" t="s">
        <v>4155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 x14ac:dyDescent="0.2">
      <c r="B11" s="171" t="s">
        <v>4156</v>
      </c>
      <c r="C11" s="189" t="s">
        <v>4157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 x14ac:dyDescent="0.2">
      <c r="B12" s="171" t="s">
        <v>4158</v>
      </c>
      <c r="C12" s="189" t="s">
        <v>4159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 x14ac:dyDescent="0.2">
      <c r="B13" s="171" t="s">
        <v>4160</v>
      </c>
      <c r="C13" s="189" t="s">
        <v>4161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 x14ac:dyDescent="0.2">
      <c r="B14" s="157" t="s">
        <v>829</v>
      </c>
      <c r="C14" s="185"/>
      <c r="D14" s="155"/>
      <c r="E14" s="155"/>
      <c r="F14" s="155"/>
      <c r="G14" s="148"/>
    </row>
    <row r="17" spans="2:12" s="159" customFormat="1" ht="17.25" customHeight="1" x14ac:dyDescent="0.2">
      <c r="B17" s="192" t="s">
        <v>535</v>
      </c>
      <c r="C17" s="193"/>
      <c r="D17" s="193"/>
      <c r="E17" s="194"/>
      <c r="F17" s="195" t="s">
        <v>1315</v>
      </c>
      <c r="G17" s="195"/>
      <c r="H17" s="193"/>
      <c r="I17" s="197"/>
      <c r="J17" s="195" t="s">
        <v>537</v>
      </c>
      <c r="K17" s="195"/>
      <c r="L17" s="195"/>
    </row>
    <row r="18" spans="2:12" s="159" customFormat="1" ht="17.25" customHeight="1" x14ac:dyDescent="0.2">
      <c r="B18" s="197" t="s">
        <v>538</v>
      </c>
      <c r="C18" s="193"/>
      <c r="D18" s="198" t="s">
        <v>539</v>
      </c>
      <c r="E18" s="199"/>
      <c r="F18" s="197" t="s">
        <v>540</v>
      </c>
      <c r="G18" s="193"/>
      <c r="H18" s="198" t="s">
        <v>541</v>
      </c>
      <c r="I18" s="197"/>
      <c r="J18" s="197" t="s">
        <v>542</v>
      </c>
      <c r="K18" s="193"/>
      <c r="L18" s="198" t="s">
        <v>543</v>
      </c>
    </row>
    <row r="19" spans="2:12" s="159" customFormat="1" ht="17.25" customHeight="1" x14ac:dyDescent="0.2">
      <c r="B19" s="201" t="s">
        <v>3883</v>
      </c>
      <c r="C19" s="202" t="s">
        <v>3884</v>
      </c>
      <c r="D19" s="203" t="s">
        <v>3885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549</v>
      </c>
      <c r="K19" s="202" t="s">
        <v>1316</v>
      </c>
      <c r="L19" s="203" t="s">
        <v>550</v>
      </c>
    </row>
    <row r="20" spans="2:12" s="159" customFormat="1" ht="17.25" customHeight="1" x14ac:dyDescent="0.2">
      <c r="B20" s="201" t="s">
        <v>3886</v>
      </c>
      <c r="C20" s="202" t="s">
        <v>3887</v>
      </c>
      <c r="D20" s="203" t="s">
        <v>3888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556</v>
      </c>
      <c r="K20" s="202" t="s">
        <v>1317</v>
      </c>
      <c r="L20" s="203" t="s">
        <v>557</v>
      </c>
    </row>
    <row r="21" spans="2:12" s="159" customFormat="1" ht="17.25" customHeight="1" x14ac:dyDescent="0.2">
      <c r="B21" s="201" t="s">
        <v>1318</v>
      </c>
      <c r="C21" s="202" t="s">
        <v>3889</v>
      </c>
      <c r="D21" s="203" t="s">
        <v>1319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1320</v>
      </c>
      <c r="K21" s="202" t="s">
        <v>1321</v>
      </c>
      <c r="L21" s="203" t="s">
        <v>1322</v>
      </c>
    </row>
    <row r="22" spans="2:12" s="159" customFormat="1" ht="17.25" customHeight="1" x14ac:dyDescent="0.2">
      <c r="B22" s="201" t="s">
        <v>3890</v>
      </c>
      <c r="C22" s="202" t="s">
        <v>3891</v>
      </c>
      <c r="D22" s="203" t="s">
        <v>3892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570</v>
      </c>
      <c r="K22" s="202" t="s">
        <v>1323</v>
      </c>
      <c r="L22" s="203" t="s">
        <v>571</v>
      </c>
    </row>
    <row r="23" spans="2:12" s="159" customFormat="1" ht="17.25" customHeight="1" x14ac:dyDescent="0.2">
      <c r="B23" s="201" t="s">
        <v>565</v>
      </c>
      <c r="C23" s="202" t="s">
        <v>3893</v>
      </c>
      <c r="D23" s="203" t="s">
        <v>566</v>
      </c>
      <c r="E23" s="197"/>
      <c r="F23" s="201"/>
      <c r="G23" s="202"/>
      <c r="H23" s="203"/>
      <c r="I23" s="197"/>
      <c r="J23" s="201" t="s">
        <v>577</v>
      </c>
      <c r="K23" s="202" t="s">
        <v>1324</v>
      </c>
      <c r="L23" s="203" t="s">
        <v>578</v>
      </c>
    </row>
    <row r="24" spans="2:12" s="159" customFormat="1" ht="17.25" customHeight="1" x14ac:dyDescent="0.2">
      <c r="B24" s="201" t="s">
        <v>3894</v>
      </c>
      <c r="C24" s="202" t="s">
        <v>3895</v>
      </c>
      <c r="D24" s="203" t="s">
        <v>3896</v>
      </c>
      <c r="E24" s="197"/>
      <c r="F24" s="201"/>
      <c r="G24" s="202"/>
      <c r="H24" s="203"/>
      <c r="I24" s="197"/>
      <c r="J24" s="201" t="s">
        <v>1327</v>
      </c>
      <c r="K24" s="202" t="s">
        <v>1328</v>
      </c>
      <c r="L24" s="203" t="s">
        <v>1329</v>
      </c>
    </row>
    <row r="25" spans="2:12" s="159" customFormat="1" ht="17.25" customHeight="1" x14ac:dyDescent="0.2">
      <c r="B25" s="201" t="s">
        <v>3897</v>
      </c>
      <c r="C25" s="202" t="s">
        <v>3898</v>
      </c>
      <c r="D25" s="203" t="s">
        <v>3899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 x14ac:dyDescent="0.2">
      <c r="B26" s="201" t="s">
        <v>3900</v>
      </c>
      <c r="C26" s="202" t="s">
        <v>3901</v>
      </c>
      <c r="D26" s="203" t="s">
        <v>3902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 x14ac:dyDescent="0.2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 x14ac:dyDescent="0.2">
      <c r="B28" s="193" t="s">
        <v>1332</v>
      </c>
      <c r="C28" s="193" t="s">
        <v>1333</v>
      </c>
      <c r="D28" s="205"/>
      <c r="E28" s="193"/>
      <c r="F28" s="193" t="s">
        <v>1334</v>
      </c>
      <c r="G28" s="206" t="s">
        <v>1335</v>
      </c>
      <c r="H28" s="196"/>
      <c r="I28" s="197"/>
      <c r="J28" s="193" t="s">
        <v>1334</v>
      </c>
      <c r="K28" s="193" t="s">
        <v>1336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 x14ac:dyDescent="0.2"/>
  <cols>
    <col min="1" max="1" width="19" style="344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 x14ac:dyDescent="0.2">
      <c r="A2" s="343"/>
      <c r="B2" s="8" t="s">
        <v>3301</v>
      </c>
      <c r="C2" s="11"/>
      <c r="D2" s="11"/>
      <c r="E2" s="11"/>
      <c r="F2" s="11"/>
      <c r="G2" s="11"/>
      <c r="H2" s="11"/>
      <c r="I2" s="11"/>
    </row>
    <row r="3" spans="1:14" ht="17.25" customHeight="1" x14ac:dyDescent="0.2">
      <c r="B3" s="165"/>
    </row>
    <row r="4" spans="1:14" ht="17.25" customHeight="1" x14ac:dyDescent="0.2">
      <c r="A4" s="1244" t="s">
        <v>4162</v>
      </c>
      <c r="B4" s="1244"/>
      <c r="C4" s="1244"/>
      <c r="D4" s="1244"/>
      <c r="E4" s="1244"/>
      <c r="F4" s="1244"/>
      <c r="G4" s="147"/>
      <c r="H4" s="147"/>
      <c r="I4" s="147"/>
    </row>
    <row r="5" spans="1:14" ht="17.25" customHeight="1" x14ac:dyDescent="0.2">
      <c r="B5" s="354"/>
      <c r="C5" s="148"/>
      <c r="D5" s="148"/>
      <c r="E5" s="148"/>
      <c r="F5" s="148"/>
      <c r="G5" s="148"/>
      <c r="H5" s="148"/>
      <c r="I5" s="148"/>
    </row>
    <row r="6" spans="1:14" ht="25.5" customHeight="1" x14ac:dyDescent="0.2">
      <c r="A6" s="345"/>
      <c r="B6" s="395" t="s">
        <v>1604</v>
      </c>
      <c r="C6" s="169" t="s">
        <v>3850</v>
      </c>
      <c r="D6" s="1241" t="s">
        <v>1407</v>
      </c>
      <c r="E6" s="163" t="s">
        <v>305</v>
      </c>
      <c r="F6" s="163" t="s">
        <v>345</v>
      </c>
      <c r="G6" s="163" t="s">
        <v>3440</v>
      </c>
      <c r="H6" s="318" t="s">
        <v>208</v>
      </c>
      <c r="I6" s="318" t="s">
        <v>252</v>
      </c>
      <c r="J6" s="318" t="s">
        <v>183</v>
      </c>
      <c r="K6" s="318" t="s">
        <v>280</v>
      </c>
      <c r="L6" s="318" t="s">
        <v>206</v>
      </c>
      <c r="M6" s="146"/>
      <c r="N6" s="340" t="s">
        <v>3442</v>
      </c>
    </row>
    <row r="7" spans="1:14" ht="17.25" customHeight="1" x14ac:dyDescent="0.2">
      <c r="A7" s="345"/>
      <c r="B7" s="152" t="s">
        <v>380</v>
      </c>
      <c r="C7" s="152" t="s">
        <v>381</v>
      </c>
      <c r="D7" s="1241"/>
      <c r="E7" s="332" t="s">
        <v>143</v>
      </c>
      <c r="F7" s="332" t="s">
        <v>160</v>
      </c>
      <c r="G7" s="332" t="s">
        <v>174</v>
      </c>
      <c r="H7" s="319" t="s">
        <v>233</v>
      </c>
      <c r="I7" s="319" t="s">
        <v>317</v>
      </c>
      <c r="J7" s="319" t="s">
        <v>287</v>
      </c>
      <c r="K7" s="319" t="s">
        <v>804</v>
      </c>
      <c r="L7" s="319" t="s">
        <v>371</v>
      </c>
      <c r="M7" s="145"/>
      <c r="N7" s="146"/>
    </row>
    <row r="8" spans="1:14" ht="17.25" hidden="1" customHeight="1" x14ac:dyDescent="0.2">
      <c r="B8" s="358" t="s">
        <v>4163</v>
      </c>
      <c r="C8" s="359" t="s">
        <v>4164</v>
      </c>
      <c r="D8" s="357">
        <v>44514</v>
      </c>
      <c r="E8" s="418">
        <f>D8+7</f>
        <v>44521</v>
      </c>
      <c r="F8" s="418">
        <f>D8+9</f>
        <v>44523</v>
      </c>
      <c r="G8" s="418">
        <f>D8+11</f>
        <v>44525</v>
      </c>
      <c r="H8" s="481">
        <f>D8+14</f>
        <v>44528</v>
      </c>
      <c r="I8" s="481">
        <f t="shared" ref="I8:L9" si="0">D8+16</f>
        <v>44530</v>
      </c>
      <c r="J8" s="481">
        <f t="shared" si="0"/>
        <v>44537</v>
      </c>
      <c r="K8" s="481">
        <f t="shared" si="0"/>
        <v>44539</v>
      </c>
      <c r="L8" s="481">
        <f t="shared" si="0"/>
        <v>44541</v>
      </c>
      <c r="M8" s="146"/>
      <c r="N8" s="146"/>
    </row>
    <row r="9" spans="1:14" ht="17.25" hidden="1" customHeight="1" x14ac:dyDescent="0.2">
      <c r="B9" s="464" t="s">
        <v>388</v>
      </c>
      <c r="C9" s="463" t="s">
        <v>4165</v>
      </c>
      <c r="D9" s="442">
        <f>D8+7</f>
        <v>44521</v>
      </c>
      <c r="E9" s="442">
        <f>D9+7</f>
        <v>44528</v>
      </c>
      <c r="F9" s="442">
        <f>D9+9</f>
        <v>44530</v>
      </c>
      <c r="G9" s="442">
        <f>D9+11</f>
        <v>44532</v>
      </c>
      <c r="H9" s="458">
        <f>D9+14</f>
        <v>44535</v>
      </c>
      <c r="I9" s="458">
        <f t="shared" si="0"/>
        <v>44537</v>
      </c>
      <c r="J9" s="458">
        <f t="shared" si="0"/>
        <v>44544</v>
      </c>
      <c r="K9" s="458">
        <f t="shared" si="0"/>
        <v>44546</v>
      </c>
      <c r="L9" s="458">
        <f t="shared" si="0"/>
        <v>44548</v>
      </c>
      <c r="M9" s="146"/>
      <c r="N9" s="146"/>
    </row>
    <row r="10" spans="1:14" ht="17.25" hidden="1" customHeight="1" x14ac:dyDescent="0.2">
      <c r="B10" s="464" t="s">
        <v>388</v>
      </c>
      <c r="C10" s="459" t="s">
        <v>4166</v>
      </c>
      <c r="D10" s="460"/>
      <c r="E10" s="460"/>
      <c r="F10" s="460"/>
      <c r="G10" s="460"/>
      <c r="H10" s="461"/>
      <c r="I10" s="461"/>
      <c r="J10" s="461"/>
      <c r="K10" s="461"/>
      <c r="L10" s="461"/>
      <c r="M10" s="146"/>
      <c r="N10" s="146"/>
    </row>
    <row r="11" spans="1:14" ht="17.25" hidden="1" customHeight="1" x14ac:dyDescent="0.2">
      <c r="B11" s="358" t="s">
        <v>4167</v>
      </c>
      <c r="C11" s="359" t="s">
        <v>4168</v>
      </c>
      <c r="D11" s="357">
        <v>44524</v>
      </c>
      <c r="E11" s="357">
        <f>D11+7</f>
        <v>44531</v>
      </c>
      <c r="F11" s="357">
        <f>D11+9</f>
        <v>44533</v>
      </c>
      <c r="G11" s="357">
        <f>D11+11</f>
        <v>44535</v>
      </c>
      <c r="H11" s="356">
        <f>D11+14</f>
        <v>44538</v>
      </c>
      <c r="I11" s="356">
        <f t="shared" ref="I11:L13" si="1">D11+16</f>
        <v>44540</v>
      </c>
      <c r="J11" s="356">
        <f t="shared" si="1"/>
        <v>44547</v>
      </c>
      <c r="K11" s="356">
        <f t="shared" si="1"/>
        <v>44549</v>
      </c>
      <c r="L11" s="356">
        <f t="shared" si="1"/>
        <v>44551</v>
      </c>
      <c r="M11" s="146"/>
      <c r="N11" s="146"/>
    </row>
    <row r="12" spans="1:14" ht="17.25" hidden="1" customHeight="1" x14ac:dyDescent="0.2">
      <c r="B12" s="358" t="s">
        <v>3598</v>
      </c>
      <c r="C12" s="359" t="s">
        <v>4169</v>
      </c>
      <c r="D12" s="418">
        <v>44522</v>
      </c>
      <c r="E12" s="418">
        <f>D12+7</f>
        <v>44529</v>
      </c>
      <c r="F12" s="418">
        <f>D12+9</f>
        <v>44531</v>
      </c>
      <c r="G12" s="418">
        <f>D12+11</f>
        <v>44533</v>
      </c>
      <c r="H12" s="481">
        <f>D12+14</f>
        <v>44536</v>
      </c>
      <c r="I12" s="481">
        <f t="shared" si="1"/>
        <v>44538</v>
      </c>
      <c r="J12" s="481">
        <f t="shared" si="1"/>
        <v>44545</v>
      </c>
      <c r="K12" s="481">
        <f t="shared" si="1"/>
        <v>44547</v>
      </c>
      <c r="L12" s="481">
        <f t="shared" si="1"/>
        <v>44549</v>
      </c>
      <c r="M12" s="146"/>
      <c r="N12" s="146"/>
    </row>
    <row r="13" spans="1:14" ht="17.25" hidden="1" customHeight="1" x14ac:dyDescent="0.2">
      <c r="B13" s="358" t="s">
        <v>3628</v>
      </c>
      <c r="C13" s="359" t="s">
        <v>4170</v>
      </c>
      <c r="D13" s="418">
        <v>44529</v>
      </c>
      <c r="E13" s="418">
        <f>D13+7</f>
        <v>44536</v>
      </c>
      <c r="F13" s="418">
        <f>D13+9</f>
        <v>44538</v>
      </c>
      <c r="G13" s="418">
        <f>D13+11</f>
        <v>44540</v>
      </c>
      <c r="H13" s="481">
        <f>D13+14</f>
        <v>44543</v>
      </c>
      <c r="I13" s="481">
        <f t="shared" si="1"/>
        <v>44545</v>
      </c>
      <c r="J13" s="481">
        <f t="shared" si="1"/>
        <v>44552</v>
      </c>
      <c r="K13" s="481">
        <f t="shared" si="1"/>
        <v>44554</v>
      </c>
      <c r="L13" s="481">
        <f t="shared" si="1"/>
        <v>44556</v>
      </c>
      <c r="M13" s="146"/>
      <c r="N13" s="146"/>
    </row>
    <row r="14" spans="1:14" ht="17.25" hidden="1" customHeight="1" x14ac:dyDescent="0.2">
      <c r="B14" s="530"/>
      <c r="C14" s="459"/>
      <c r="D14" s="480"/>
      <c r="E14" s="480"/>
      <c r="F14" s="480"/>
      <c r="G14" s="480"/>
      <c r="H14" s="531"/>
      <c r="I14" s="531"/>
      <c r="J14" s="531"/>
      <c r="K14" s="531"/>
      <c r="L14" s="531"/>
      <c r="M14" s="146"/>
      <c r="N14" s="146"/>
    </row>
    <row r="15" spans="1:14" ht="17.25" hidden="1" customHeight="1" x14ac:dyDescent="0.2">
      <c r="B15" s="358" t="s">
        <v>4171</v>
      </c>
      <c r="C15" s="359" t="s">
        <v>4172</v>
      </c>
      <c r="D15" s="357">
        <v>44557</v>
      </c>
      <c r="E15" s="357">
        <f>D15+7</f>
        <v>44564</v>
      </c>
      <c r="F15" s="357">
        <f>D15+9</f>
        <v>44566</v>
      </c>
      <c r="G15" s="357">
        <f>D15+11</f>
        <v>44568</v>
      </c>
      <c r="H15" s="356">
        <f>D15+14</f>
        <v>44571</v>
      </c>
      <c r="I15" s="356">
        <f t="shared" ref="I15" si="2">D15+16</f>
        <v>44573</v>
      </c>
      <c r="J15" s="356">
        <f t="shared" ref="J15" si="3">E15+16</f>
        <v>44580</v>
      </c>
      <c r="K15" s="356">
        <f t="shared" ref="K15" si="4">F15+16</f>
        <v>44582</v>
      </c>
      <c r="L15" s="356">
        <f t="shared" ref="L15" si="5">G15+16</f>
        <v>44584</v>
      </c>
      <c r="M15" s="146"/>
      <c r="N15" s="495">
        <v>44544</v>
      </c>
    </row>
    <row r="16" spans="1:14" ht="17.25" hidden="1" customHeight="1" x14ac:dyDescent="0.2">
      <c r="B16" s="358" t="s">
        <v>3626</v>
      </c>
      <c r="C16" s="359" t="s">
        <v>4173</v>
      </c>
      <c r="D16" s="492"/>
      <c r="E16" s="492"/>
      <c r="F16" s="492"/>
      <c r="G16" s="492"/>
      <c r="H16" s="532"/>
      <c r="I16" s="532"/>
      <c r="J16" s="532"/>
      <c r="K16" s="532"/>
      <c r="L16" s="532"/>
      <c r="M16" s="533"/>
      <c r="N16" s="534"/>
    </row>
    <row r="17" spans="2:14" ht="17.25" hidden="1" customHeight="1" x14ac:dyDescent="0.2">
      <c r="B17" s="464" t="s">
        <v>388</v>
      </c>
      <c r="C17" s="359" t="s">
        <v>4174</v>
      </c>
      <c r="D17" s="492"/>
      <c r="E17" s="492"/>
      <c r="F17" s="492"/>
      <c r="G17" s="492"/>
      <c r="H17" s="532"/>
      <c r="I17" s="532"/>
      <c r="J17" s="532"/>
      <c r="K17" s="532"/>
      <c r="L17" s="532"/>
      <c r="M17" s="533"/>
      <c r="N17" s="534"/>
    </row>
    <row r="18" spans="2:14" ht="17.25" hidden="1" customHeight="1" x14ac:dyDescent="0.2">
      <c r="B18" s="358" t="s">
        <v>3630</v>
      </c>
      <c r="C18" s="359" t="s">
        <v>4175</v>
      </c>
      <c r="D18" s="492"/>
      <c r="E18" s="492"/>
      <c r="F18" s="492"/>
      <c r="G18" s="492"/>
      <c r="H18" s="532"/>
      <c r="I18" s="532"/>
      <c r="J18" s="532"/>
      <c r="K18" s="532"/>
      <c r="L18" s="532"/>
      <c r="M18" s="533"/>
      <c r="N18" s="534"/>
    </row>
    <row r="19" spans="2:14" ht="17.25" hidden="1" customHeight="1" x14ac:dyDescent="0.2">
      <c r="B19" s="358" t="s">
        <v>3632</v>
      </c>
      <c r="C19" s="359" t="s">
        <v>4176</v>
      </c>
      <c r="D19" s="492"/>
      <c r="E19" s="492"/>
      <c r="F19" s="492"/>
      <c r="G19" s="492"/>
      <c r="H19" s="532"/>
      <c r="I19" s="532"/>
      <c r="J19" s="532"/>
      <c r="K19" s="532"/>
      <c r="L19" s="532"/>
      <c r="M19" s="533"/>
      <c r="N19" s="534"/>
    </row>
    <row r="20" spans="2:14" ht="17.25" hidden="1" customHeight="1" x14ac:dyDescent="0.2">
      <c r="B20" s="464" t="s">
        <v>388</v>
      </c>
      <c r="C20" s="359" t="s">
        <v>4177</v>
      </c>
      <c r="D20" s="492"/>
      <c r="E20" s="492"/>
      <c r="F20" s="492"/>
      <c r="G20" s="492"/>
      <c r="H20" s="532"/>
      <c r="I20" s="532"/>
      <c r="J20" s="532"/>
      <c r="K20" s="532"/>
      <c r="L20" s="532"/>
      <c r="M20" s="533"/>
      <c r="N20" s="534"/>
    </row>
    <row r="21" spans="2:14" ht="17.25" hidden="1" customHeight="1" x14ac:dyDescent="0.2">
      <c r="B21" s="358" t="s">
        <v>4178</v>
      </c>
      <c r="C21" s="359" t="s">
        <v>4179</v>
      </c>
      <c r="D21" s="535"/>
      <c r="E21" s="535"/>
      <c r="F21" s="535"/>
      <c r="G21" s="535"/>
      <c r="H21" s="536"/>
      <c r="I21" s="536"/>
      <c r="J21" s="536"/>
      <c r="K21" s="536"/>
      <c r="L21" s="536"/>
      <c r="M21" s="533"/>
      <c r="N21" s="534"/>
    </row>
    <row r="22" spans="2:14" ht="17.25" hidden="1" customHeight="1" x14ac:dyDescent="0.2">
      <c r="B22" s="358" t="s">
        <v>3988</v>
      </c>
      <c r="C22" s="359" t="s">
        <v>3989</v>
      </c>
      <c r="D22" s="357">
        <v>44592</v>
      </c>
      <c r="E22" s="357">
        <f t="shared" ref="E22:E27" si="6">D22+7</f>
        <v>44599</v>
      </c>
      <c r="F22" s="357">
        <f t="shared" ref="F22:F27" si="7">D22+9</f>
        <v>44601</v>
      </c>
      <c r="G22" s="357">
        <f t="shared" ref="G22:G27" si="8">D22+11</f>
        <v>44603</v>
      </c>
      <c r="H22" s="356">
        <f t="shared" ref="H22:H27" si="9">D22+14</f>
        <v>44606</v>
      </c>
      <c r="I22" s="356">
        <f t="shared" ref="I22" si="10">D22+16</f>
        <v>44608</v>
      </c>
      <c r="J22" s="356">
        <f t="shared" ref="J22" si="11">E22+16</f>
        <v>44615</v>
      </c>
      <c r="K22" s="356">
        <f t="shared" ref="K22" si="12">F22+16</f>
        <v>44617</v>
      </c>
      <c r="L22" s="356">
        <f t="shared" ref="L22" si="13">G22+16</f>
        <v>44619</v>
      </c>
      <c r="M22" s="146"/>
      <c r="N22" s="495">
        <v>44593</v>
      </c>
    </row>
    <row r="23" spans="2:14" ht="17.25" hidden="1" customHeight="1" x14ac:dyDescent="0.2">
      <c r="B23" s="358" t="s">
        <v>3992</v>
      </c>
      <c r="C23" s="359" t="s">
        <v>3993</v>
      </c>
      <c r="D23" s="357">
        <v>44605</v>
      </c>
      <c r="E23" s="357">
        <f t="shared" si="6"/>
        <v>44612</v>
      </c>
      <c r="F23" s="357">
        <f t="shared" si="7"/>
        <v>44614</v>
      </c>
      <c r="G23" s="357">
        <f t="shared" si="8"/>
        <v>44616</v>
      </c>
      <c r="H23" s="356">
        <f t="shared" si="9"/>
        <v>44619</v>
      </c>
      <c r="I23" s="356">
        <f t="shared" ref="I23" si="14">D23+16</f>
        <v>44621</v>
      </c>
      <c r="J23" s="356">
        <f t="shared" ref="J23" si="15">E23+16</f>
        <v>44628</v>
      </c>
      <c r="K23" s="532">
        <f t="shared" ref="K23" si="16">F23+16</f>
        <v>44630</v>
      </c>
      <c r="L23" s="356">
        <f t="shared" ref="L23" si="17">G23+16</f>
        <v>44632</v>
      </c>
      <c r="M23" s="146"/>
      <c r="N23" s="495">
        <f>N22+7</f>
        <v>44600</v>
      </c>
    </row>
    <row r="24" spans="2:14" ht="17.25" hidden="1" customHeight="1" x14ac:dyDescent="0.2">
      <c r="B24" s="358" t="s">
        <v>3645</v>
      </c>
      <c r="C24" s="359" t="s">
        <v>4180</v>
      </c>
      <c r="D24" s="470">
        <v>44617</v>
      </c>
      <c r="E24" s="470">
        <f t="shared" si="6"/>
        <v>44624</v>
      </c>
      <c r="F24" s="470">
        <f t="shared" si="7"/>
        <v>44626</v>
      </c>
      <c r="G24" s="470">
        <f t="shared" si="8"/>
        <v>44628</v>
      </c>
      <c r="H24" s="547">
        <f t="shared" si="9"/>
        <v>44631</v>
      </c>
      <c r="I24" s="547">
        <f t="shared" ref="I24" si="18">D24+16</f>
        <v>44633</v>
      </c>
      <c r="J24" s="547">
        <f t="shared" ref="J24" si="19">E24+16</f>
        <v>44640</v>
      </c>
      <c r="K24" s="547">
        <f t="shared" ref="K24" si="20">F24+16</f>
        <v>44642</v>
      </c>
      <c r="L24" s="547">
        <f t="shared" ref="L24" si="21">G24+16</f>
        <v>44644</v>
      </c>
      <c r="M24" s="548"/>
      <c r="N24" s="549">
        <f t="shared" ref="N24:N25" si="22">N23+7</f>
        <v>44607</v>
      </c>
    </row>
    <row r="25" spans="2:14" ht="17.25" hidden="1" customHeight="1" x14ac:dyDescent="0.2">
      <c r="B25" s="358" t="s">
        <v>4181</v>
      </c>
      <c r="C25" s="359" t="s">
        <v>4182</v>
      </c>
      <c r="D25" s="470">
        <f>D24+7</f>
        <v>44624</v>
      </c>
      <c r="E25" s="470">
        <f t="shared" si="6"/>
        <v>44631</v>
      </c>
      <c r="F25" s="470">
        <f t="shared" si="7"/>
        <v>44633</v>
      </c>
      <c r="G25" s="470">
        <f t="shared" si="8"/>
        <v>44635</v>
      </c>
      <c r="H25" s="547">
        <f t="shared" si="9"/>
        <v>44638</v>
      </c>
      <c r="I25" s="547">
        <f t="shared" ref="I25" si="23">D25+16</f>
        <v>44640</v>
      </c>
      <c r="J25" s="547">
        <f t="shared" ref="J25" si="24">E25+16</f>
        <v>44647</v>
      </c>
      <c r="K25" s="547">
        <f t="shared" ref="K25" si="25">F25+16</f>
        <v>44649</v>
      </c>
      <c r="L25" s="547">
        <f t="shared" ref="L25" si="26">G25+16</f>
        <v>44651</v>
      </c>
      <c r="M25" s="548"/>
      <c r="N25" s="549">
        <f t="shared" si="22"/>
        <v>44614</v>
      </c>
    </row>
    <row r="26" spans="2:14" ht="17.25" hidden="1" customHeight="1" x14ac:dyDescent="0.2">
      <c r="B26" s="464" t="s">
        <v>388</v>
      </c>
      <c r="C26" s="359" t="s">
        <v>4183</v>
      </c>
      <c r="D26" s="442">
        <f>D25+7</f>
        <v>44631</v>
      </c>
      <c r="E26" s="442">
        <f t="shared" si="6"/>
        <v>44638</v>
      </c>
      <c r="F26" s="442">
        <f t="shared" si="7"/>
        <v>44640</v>
      </c>
      <c r="G26" s="442">
        <f t="shared" si="8"/>
        <v>44642</v>
      </c>
      <c r="H26" s="458">
        <f t="shared" si="9"/>
        <v>44645</v>
      </c>
      <c r="I26" s="458">
        <f t="shared" ref="I26" si="27">D26+16</f>
        <v>44647</v>
      </c>
      <c r="J26" s="458">
        <f t="shared" ref="J26" si="28">E26+16</f>
        <v>44654</v>
      </c>
      <c r="K26" s="458">
        <f t="shared" ref="K26" si="29">F26+16</f>
        <v>44656</v>
      </c>
      <c r="L26" s="458">
        <f t="shared" ref="L26" si="30">G26+16</f>
        <v>44658</v>
      </c>
      <c r="M26" s="550"/>
      <c r="N26" s="551"/>
    </row>
    <row r="27" spans="2:14" ht="17.25" customHeight="1" x14ac:dyDescent="0.2">
      <c r="B27" s="464" t="s">
        <v>388</v>
      </c>
      <c r="C27" s="359" t="s">
        <v>4184</v>
      </c>
      <c r="D27" s="493">
        <v>44627</v>
      </c>
      <c r="E27" s="493">
        <f t="shared" si="6"/>
        <v>44634</v>
      </c>
      <c r="F27" s="493">
        <f t="shared" si="7"/>
        <v>44636</v>
      </c>
      <c r="G27" s="493">
        <f t="shared" si="8"/>
        <v>44638</v>
      </c>
      <c r="H27" s="493">
        <f t="shared" si="9"/>
        <v>44641</v>
      </c>
      <c r="I27" s="493">
        <f t="shared" ref="I27" si="31">D27+16</f>
        <v>44643</v>
      </c>
      <c r="J27" s="493">
        <f t="shared" ref="J27" si="32">E27+16</f>
        <v>44650</v>
      </c>
      <c r="K27" s="493">
        <f t="shared" ref="K27" si="33">F27+16</f>
        <v>44652</v>
      </c>
      <c r="L27" s="493">
        <f t="shared" ref="L27" si="34">G27+16</f>
        <v>44654</v>
      </c>
      <c r="M27" s="565"/>
      <c r="N27" s="493">
        <v>44628</v>
      </c>
    </row>
    <row r="28" spans="2:14" ht="17.25" customHeight="1" x14ac:dyDescent="0.2">
      <c r="B28" s="464" t="s">
        <v>388</v>
      </c>
      <c r="C28" s="359" t="s">
        <v>4185</v>
      </c>
      <c r="D28" s="493">
        <f>D27+7</f>
        <v>44634</v>
      </c>
      <c r="E28" s="493">
        <f t="shared" ref="E28:E29" si="35">D28+7</f>
        <v>44641</v>
      </c>
      <c r="F28" s="493">
        <f t="shared" ref="F28:F29" si="36">D28+9</f>
        <v>44643</v>
      </c>
      <c r="G28" s="493">
        <f t="shared" ref="G28:G29" si="37">D28+11</f>
        <v>44645</v>
      </c>
      <c r="H28" s="493">
        <f t="shared" ref="H28:H29" si="38">D28+14</f>
        <v>44648</v>
      </c>
      <c r="I28" s="493">
        <f t="shared" ref="I28:I29" si="39">D28+16</f>
        <v>44650</v>
      </c>
      <c r="J28" s="493">
        <f t="shared" ref="J28:J29" si="40">E28+16</f>
        <v>44657</v>
      </c>
      <c r="K28" s="493">
        <f t="shared" ref="K28:K29" si="41">F28+16</f>
        <v>44659</v>
      </c>
      <c r="L28" s="493">
        <f t="shared" ref="L28:L29" si="42">G28+16</f>
        <v>44661</v>
      </c>
      <c r="M28" s="565"/>
      <c r="N28" s="493">
        <f>N27+7</f>
        <v>44635</v>
      </c>
    </row>
    <row r="29" spans="2:14" ht="17.25" customHeight="1" x14ac:dyDescent="0.2">
      <c r="B29" s="464" t="s">
        <v>388</v>
      </c>
      <c r="C29" s="359" t="s">
        <v>4186</v>
      </c>
      <c r="D29" s="442">
        <v>44655</v>
      </c>
      <c r="E29" s="442">
        <f t="shared" si="35"/>
        <v>44662</v>
      </c>
      <c r="F29" s="442">
        <f t="shared" si="36"/>
        <v>44664</v>
      </c>
      <c r="G29" s="442">
        <f t="shared" si="37"/>
        <v>44666</v>
      </c>
      <c r="H29" s="458">
        <f t="shared" si="38"/>
        <v>44669</v>
      </c>
      <c r="I29" s="458">
        <f t="shared" si="39"/>
        <v>44671</v>
      </c>
      <c r="J29" s="458">
        <f t="shared" si="40"/>
        <v>44678</v>
      </c>
      <c r="K29" s="458">
        <f t="shared" si="41"/>
        <v>44680</v>
      </c>
      <c r="L29" s="458">
        <f t="shared" si="42"/>
        <v>44682</v>
      </c>
      <c r="M29" s="550"/>
      <c r="N29" s="551">
        <v>44656</v>
      </c>
    </row>
    <row r="30" spans="2:14" ht="17.25" customHeight="1" x14ac:dyDescent="0.2">
      <c r="B30" s="566" t="s">
        <v>4187</v>
      </c>
      <c r="C30" s="359" t="s">
        <v>4188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95">
        <f>N29+7</f>
        <v>44663</v>
      </c>
    </row>
    <row r="31" spans="2:14" ht="17.25" customHeight="1" x14ac:dyDescent="0.2">
      <c r="B31" s="566" t="s">
        <v>4189</v>
      </c>
      <c r="C31" s="359" t="s">
        <v>4190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95">
        <v>44677</v>
      </c>
    </row>
    <row r="35" spans="2:12" ht="17.25" customHeight="1" x14ac:dyDescent="0.2">
      <c r="B35" s="434" t="s">
        <v>829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 x14ac:dyDescent="0.2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 x14ac:dyDescent="0.2">
      <c r="B37" s="192" t="s">
        <v>535</v>
      </c>
      <c r="C37" s="193"/>
      <c r="D37" s="193"/>
      <c r="E37" s="194"/>
      <c r="F37" s="195" t="s">
        <v>1315</v>
      </c>
      <c r="G37" s="195"/>
      <c r="H37" s="193"/>
      <c r="I37" s="193"/>
      <c r="J37" s="195" t="s">
        <v>537</v>
      </c>
      <c r="K37" s="195"/>
      <c r="L37" s="195"/>
    </row>
    <row r="38" spans="2:12" s="159" customFormat="1" ht="17.25" customHeight="1" x14ac:dyDescent="0.2">
      <c r="B38" s="197" t="s">
        <v>538</v>
      </c>
      <c r="C38" s="193"/>
      <c r="D38" s="198" t="s">
        <v>539</v>
      </c>
      <c r="E38" s="199"/>
      <c r="F38" s="197" t="s">
        <v>540</v>
      </c>
      <c r="G38" s="193"/>
      <c r="H38" s="198" t="s">
        <v>541</v>
      </c>
      <c r="I38" s="193"/>
      <c r="J38" s="197" t="s">
        <v>542</v>
      </c>
      <c r="K38" s="193"/>
      <c r="L38" s="198" t="s">
        <v>543</v>
      </c>
    </row>
    <row r="39" spans="2:12" s="159" customFormat="1" ht="17.25" customHeight="1" x14ac:dyDescent="0.2">
      <c r="B39" s="425" t="s">
        <v>544</v>
      </c>
      <c r="C39" s="202"/>
      <c r="D39" s="585" t="s">
        <v>545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549</v>
      </c>
      <c r="K39" s="202" t="s">
        <v>1316</v>
      </c>
      <c r="L39" s="203" t="s">
        <v>550</v>
      </c>
    </row>
    <row r="40" spans="2:12" s="159" customFormat="1" ht="17.25" customHeight="1" x14ac:dyDescent="0.2">
      <c r="B40" s="425" t="s">
        <v>551</v>
      </c>
      <c r="C40" s="202"/>
      <c r="D40" s="585" t="s">
        <v>552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556</v>
      </c>
      <c r="K40" s="202" t="s">
        <v>1317</v>
      </c>
      <c r="L40" s="203" t="s">
        <v>557</v>
      </c>
    </row>
    <row r="41" spans="2:12" s="159" customFormat="1" ht="17.25" customHeight="1" x14ac:dyDescent="0.2">
      <c r="B41" s="201" t="s">
        <v>1318</v>
      </c>
      <c r="C41" s="202"/>
      <c r="D41" s="203" t="s">
        <v>1319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1320</v>
      </c>
      <c r="K41" s="202" t="s">
        <v>1321</v>
      </c>
      <c r="L41" s="203" t="s">
        <v>1322</v>
      </c>
    </row>
    <row r="42" spans="2:12" s="159" customFormat="1" ht="17.25" customHeight="1" x14ac:dyDescent="0.2">
      <c r="B42" s="201" t="s">
        <v>565</v>
      </c>
      <c r="C42" s="202"/>
      <c r="D42" s="203" t="s">
        <v>566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570</v>
      </c>
      <c r="K42" s="202" t="s">
        <v>1323</v>
      </c>
      <c r="L42" s="203" t="s">
        <v>571</v>
      </c>
    </row>
    <row r="43" spans="2:12" s="159" customFormat="1" ht="17.25" customHeight="1" x14ac:dyDescent="0.2">
      <c r="B43" s="425" t="s">
        <v>572</v>
      </c>
      <c r="C43" s="202"/>
      <c r="D43" s="585" t="s">
        <v>573</v>
      </c>
      <c r="E43" s="197"/>
      <c r="F43" s="201"/>
      <c r="G43" s="202"/>
      <c r="H43" s="203"/>
      <c r="I43" s="193"/>
      <c r="J43" s="201" t="s">
        <v>577</v>
      </c>
      <c r="K43" s="202" t="s">
        <v>1324</v>
      </c>
      <c r="L43" s="203" t="s">
        <v>578</v>
      </c>
    </row>
    <row r="44" spans="2:12" s="159" customFormat="1" ht="17.25" customHeight="1" x14ac:dyDescent="0.2">
      <c r="B44" s="425" t="s">
        <v>1325</v>
      </c>
      <c r="C44" s="202"/>
      <c r="D44" s="585" t="s">
        <v>1326</v>
      </c>
      <c r="E44" s="197"/>
      <c r="F44" s="201"/>
      <c r="G44" s="202"/>
      <c r="H44" s="203"/>
      <c r="I44" s="193"/>
      <c r="J44" s="201" t="s">
        <v>1327</v>
      </c>
      <c r="K44" s="202" t="s">
        <v>1328</v>
      </c>
      <c r="L44" s="203" t="s">
        <v>1329</v>
      </c>
    </row>
    <row r="45" spans="2:12" s="159" customFormat="1" ht="17.25" customHeight="1" x14ac:dyDescent="0.2">
      <c r="B45" s="425" t="s">
        <v>1330</v>
      </c>
      <c r="C45" s="202"/>
      <c r="D45" s="585" t="s">
        <v>1331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 x14ac:dyDescent="0.2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 x14ac:dyDescent="0.2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 x14ac:dyDescent="0.2">
      <c r="B48" s="193" t="s">
        <v>1332</v>
      </c>
      <c r="C48" s="193" t="s">
        <v>1333</v>
      </c>
      <c r="D48" s="205"/>
      <c r="E48" s="193"/>
      <c r="F48" s="193" t="s">
        <v>1334</v>
      </c>
      <c r="G48" s="206" t="s">
        <v>1335</v>
      </c>
      <c r="H48" s="196"/>
      <c r="I48" s="193"/>
      <c r="J48" s="193" t="s">
        <v>1334</v>
      </c>
      <c r="K48" s="193" t="s">
        <v>1336</v>
      </c>
      <c r="L48" s="196"/>
    </row>
    <row r="62" spans="2:5" ht="17.25" customHeight="1" x14ac:dyDescent="0.2">
      <c r="B62" s="147" t="s">
        <v>4191</v>
      </c>
    </row>
    <row r="64" spans="2:5" ht="17.25" customHeight="1" x14ac:dyDescent="0.2">
      <c r="B64" s="169"/>
      <c r="C64" s="169" t="s">
        <v>3850</v>
      </c>
      <c r="D64" s="332" t="s">
        <v>1407</v>
      </c>
      <c r="E64" s="163" t="s">
        <v>345</v>
      </c>
    </row>
    <row r="65" spans="2:5" ht="17.25" customHeight="1" x14ac:dyDescent="0.2">
      <c r="B65" s="152" t="s">
        <v>380</v>
      </c>
      <c r="C65" s="152" t="s">
        <v>381</v>
      </c>
      <c r="D65" s="332"/>
      <c r="E65" s="332" t="s">
        <v>171</v>
      </c>
    </row>
    <row r="66" spans="2:5" ht="17.25" customHeight="1" x14ac:dyDescent="0.2">
      <c r="B66" s="171" t="s">
        <v>3632</v>
      </c>
      <c r="C66" s="173" t="s">
        <v>4192</v>
      </c>
      <c r="D66" s="320">
        <v>43530</v>
      </c>
      <c r="E66" s="320">
        <f t="shared" ref="E66:E73" si="51">D66+8</f>
        <v>43538</v>
      </c>
    </row>
    <row r="67" spans="2:5" ht="17.25" customHeight="1" x14ac:dyDescent="0.2">
      <c r="B67" s="171" t="s">
        <v>509</v>
      </c>
      <c r="C67" s="173" t="s">
        <v>4193</v>
      </c>
      <c r="D67" s="320">
        <f>D66+7</f>
        <v>43537</v>
      </c>
      <c r="E67" s="320">
        <f>D67+8</f>
        <v>43545</v>
      </c>
    </row>
    <row r="68" spans="2:5" ht="17.25" customHeight="1" x14ac:dyDescent="0.2">
      <c r="B68" s="171" t="s">
        <v>4194</v>
      </c>
      <c r="C68" s="173" t="s">
        <v>4195</v>
      </c>
      <c r="D68" s="320">
        <v>43544</v>
      </c>
      <c r="E68" s="320">
        <f t="shared" si="51"/>
        <v>43552</v>
      </c>
    </row>
    <row r="69" spans="2:5" ht="17.25" customHeight="1" x14ac:dyDescent="0.2">
      <c r="B69" s="171" t="s">
        <v>3626</v>
      </c>
      <c r="C69" s="173" t="s">
        <v>4196</v>
      </c>
      <c r="D69" s="320">
        <f>D68+7</f>
        <v>43551</v>
      </c>
      <c r="E69" s="320">
        <f t="shared" si="51"/>
        <v>43559</v>
      </c>
    </row>
    <row r="70" spans="2:5" ht="17.25" customHeight="1" x14ac:dyDescent="0.2">
      <c r="B70" s="171" t="s">
        <v>4197</v>
      </c>
      <c r="C70" s="173" t="s">
        <v>4198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 x14ac:dyDescent="0.2">
      <c r="B71" s="216" t="s">
        <v>388</v>
      </c>
      <c r="C71" s="173" t="s">
        <v>4195</v>
      </c>
      <c r="D71" s="154">
        <f t="shared" si="52"/>
        <v>43565</v>
      </c>
      <c r="E71" s="154"/>
    </row>
    <row r="72" spans="2:5" ht="17.25" customHeight="1" x14ac:dyDescent="0.2">
      <c r="B72" s="171" t="s">
        <v>4199</v>
      </c>
      <c r="C72" s="173" t="s">
        <v>4195</v>
      </c>
      <c r="D72" s="320">
        <f t="shared" si="52"/>
        <v>43572</v>
      </c>
      <c r="E72" s="320">
        <f t="shared" si="51"/>
        <v>43580</v>
      </c>
    </row>
    <row r="73" spans="2:5" ht="17.25" customHeight="1" x14ac:dyDescent="0.2">
      <c r="B73" s="171" t="s">
        <v>4200</v>
      </c>
      <c r="C73" s="173" t="s">
        <v>4195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 x14ac:dyDescent="0.2"/>
  <cols>
    <col min="1" max="1" width="19" style="344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 x14ac:dyDescent="0.2">
      <c r="A2" s="343"/>
      <c r="B2" s="8" t="s">
        <v>3301</v>
      </c>
      <c r="C2" s="11"/>
      <c r="D2" s="11"/>
      <c r="E2" s="11"/>
      <c r="F2" s="11"/>
      <c r="G2" s="11"/>
    </row>
    <row r="3" spans="1:12" ht="17.25" customHeight="1" x14ac:dyDescent="0.2">
      <c r="B3" s="165"/>
    </row>
    <row r="4" spans="1:12" ht="17.25" customHeight="1" x14ac:dyDescent="0.2">
      <c r="A4" s="1244" t="s">
        <v>36</v>
      </c>
      <c r="B4" s="1244"/>
      <c r="C4" s="1244"/>
      <c r="D4" s="1244"/>
      <c r="E4" s="1244"/>
      <c r="F4" s="1244"/>
      <c r="G4" s="1244"/>
    </row>
    <row r="5" spans="1:12" ht="17.25" customHeight="1" x14ac:dyDescent="0.2">
      <c r="B5" s="354"/>
      <c r="C5" s="148"/>
      <c r="D5" s="148"/>
      <c r="E5" s="148"/>
      <c r="F5" s="148"/>
      <c r="G5" s="148"/>
    </row>
    <row r="6" spans="1:12" ht="56.25" customHeight="1" x14ac:dyDescent="0.2">
      <c r="A6" s="345"/>
      <c r="B6" s="1"/>
      <c r="C6" s="1"/>
      <c r="D6" s="412" t="s">
        <v>1407</v>
      </c>
      <c r="E6" s="371" t="s">
        <v>461</v>
      </c>
      <c r="F6" s="1248" t="s">
        <v>1409</v>
      </c>
      <c r="G6" s="1245" t="s">
        <v>381</v>
      </c>
      <c r="H6" s="371" t="s">
        <v>461</v>
      </c>
      <c r="I6" s="371" t="s">
        <v>280</v>
      </c>
      <c r="J6" s="490"/>
      <c r="K6" s="146"/>
      <c r="L6" s="146"/>
    </row>
    <row r="7" spans="1:12" ht="17.25" customHeight="1" x14ac:dyDescent="0.2">
      <c r="A7" s="345"/>
      <c r="B7" s="4" t="s">
        <v>380</v>
      </c>
      <c r="C7" s="4" t="s">
        <v>381</v>
      </c>
      <c r="D7" s="404" t="s">
        <v>1187</v>
      </c>
      <c r="E7" s="4" t="s">
        <v>1187</v>
      </c>
      <c r="F7" s="1249"/>
      <c r="G7" s="1246"/>
      <c r="H7" s="404" t="s">
        <v>1187</v>
      </c>
      <c r="I7" s="404" t="s">
        <v>1187</v>
      </c>
      <c r="J7" s="373"/>
      <c r="K7" s="145"/>
      <c r="L7" s="146"/>
    </row>
    <row r="8" spans="1:12" ht="17.25" hidden="1" customHeight="1" x14ac:dyDescent="0.2">
      <c r="B8" s="6" t="s">
        <v>2476</v>
      </c>
      <c r="C8" s="6" t="s">
        <v>2481</v>
      </c>
      <c r="D8" s="6">
        <v>44546</v>
      </c>
      <c r="E8" s="6">
        <f>D8+1</f>
        <v>44547</v>
      </c>
      <c r="F8" s="381" t="s">
        <v>4201</v>
      </c>
      <c r="G8" s="381" t="s">
        <v>3326</v>
      </c>
      <c r="H8" s="6">
        <v>44549</v>
      </c>
      <c r="I8" s="6">
        <v>44556</v>
      </c>
      <c r="J8" s="9"/>
      <c r="K8" s="146"/>
      <c r="L8" s="146"/>
    </row>
    <row r="9" spans="1:12" ht="17.25" customHeight="1" x14ac:dyDescent="0.2">
      <c r="B9" s="489" t="s">
        <v>2476</v>
      </c>
      <c r="C9" s="489" t="s">
        <v>2483</v>
      </c>
      <c r="D9" s="489">
        <v>44559</v>
      </c>
      <c r="E9" s="520">
        <f>D9+1</f>
        <v>44560</v>
      </c>
      <c r="F9" s="521" t="s">
        <v>4202</v>
      </c>
      <c r="G9" s="521" t="s">
        <v>3328</v>
      </c>
      <c r="H9" s="522">
        <v>44573</v>
      </c>
      <c r="I9" s="523">
        <f>H9+7</f>
        <v>44580</v>
      </c>
      <c r="J9" s="9"/>
      <c r="K9" s="146"/>
      <c r="L9" s="146"/>
    </row>
    <row r="10" spans="1:12" ht="17.25" customHeight="1" x14ac:dyDescent="0.2">
      <c r="B10" s="489" t="s">
        <v>2480</v>
      </c>
      <c r="C10" s="489" t="s">
        <v>2484</v>
      </c>
      <c r="D10" s="489">
        <v>44563</v>
      </c>
      <c r="E10" s="520">
        <f>D10+1</f>
        <v>44564</v>
      </c>
      <c r="F10" s="521" t="s">
        <v>4202</v>
      </c>
      <c r="G10" s="521" t="s">
        <v>3328</v>
      </c>
      <c r="H10" s="522">
        <v>44573</v>
      </c>
      <c r="I10" s="523">
        <f>H10+7</f>
        <v>44580</v>
      </c>
      <c r="J10" s="449"/>
      <c r="K10" s="146"/>
      <c r="L10" s="146"/>
    </row>
    <row r="11" spans="1:12" ht="17.25" customHeight="1" x14ac:dyDescent="0.2">
      <c r="B11" s="489" t="s">
        <v>2476</v>
      </c>
      <c r="C11" s="489" t="s">
        <v>2485</v>
      </c>
      <c r="D11" s="489">
        <v>44205</v>
      </c>
      <c r="E11" s="520">
        <f>D11+1</f>
        <v>44206</v>
      </c>
      <c r="F11" s="524" t="s">
        <v>4202</v>
      </c>
      <c r="G11" s="524" t="s">
        <v>3328</v>
      </c>
      <c r="H11" s="489">
        <v>44573</v>
      </c>
      <c r="I11" s="525">
        <f>H11+7</f>
        <v>44580</v>
      </c>
      <c r="J11" s="449"/>
      <c r="K11" s="146"/>
      <c r="L11" s="146"/>
    </row>
    <row r="12" spans="1:12" ht="17.25" customHeight="1" x14ac:dyDescent="0.2">
      <c r="B12" s="147" t="s">
        <v>829</v>
      </c>
      <c r="C12" s="148"/>
      <c r="D12" s="155"/>
      <c r="E12" s="155"/>
      <c r="F12" s="155"/>
      <c r="G12" s="155"/>
      <c r="H12" s="462"/>
      <c r="I12" s="445"/>
      <c r="J12" s="449"/>
      <c r="K12" s="146"/>
      <c r="L12" s="146"/>
    </row>
    <row r="13" spans="1:12" ht="17.25" customHeight="1" x14ac:dyDescent="0.2">
      <c r="A13" s="345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 x14ac:dyDescent="0.2">
      <c r="A14" s="345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 x14ac:dyDescent="0.2">
      <c r="A15" s="346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 x14ac:dyDescent="0.2">
      <c r="A16" s="346"/>
      <c r="B16" s="8" t="s">
        <v>535</v>
      </c>
      <c r="C16" s="11"/>
      <c r="D16" s="11"/>
      <c r="E16" s="15"/>
      <c r="F16" s="2" t="s">
        <v>1315</v>
      </c>
      <c r="G16" s="2"/>
      <c r="H16" s="11"/>
      <c r="I16" s="11"/>
      <c r="J16" s="2" t="s">
        <v>537</v>
      </c>
      <c r="K16" s="2"/>
      <c r="L16" s="2"/>
    </row>
    <row r="17" spans="2:12" s="159" customFormat="1" ht="17.25" customHeight="1" x14ac:dyDescent="0.2">
      <c r="B17" s="197" t="s">
        <v>538</v>
      </c>
      <c r="C17" s="193"/>
      <c r="D17" s="198" t="s">
        <v>539</v>
      </c>
      <c r="E17" s="15"/>
      <c r="F17" s="11" t="s">
        <v>540</v>
      </c>
      <c r="G17" s="11"/>
      <c r="H17" s="198" t="s">
        <v>541</v>
      </c>
      <c r="I17" s="11"/>
      <c r="J17" s="197" t="s">
        <v>542</v>
      </c>
      <c r="K17" s="193"/>
      <c r="L17" s="198" t="s">
        <v>543</v>
      </c>
    </row>
    <row r="18" spans="2:12" s="159" customFormat="1" ht="17.25" customHeight="1" x14ac:dyDescent="0.2">
      <c r="B18" s="425" t="s">
        <v>544</v>
      </c>
      <c r="C18" s="202"/>
      <c r="D18" s="585" t="s">
        <v>545</v>
      </c>
      <c r="E18" s="11"/>
      <c r="F18" s="110" t="e">
        <f>#REF!</f>
        <v>#REF!</v>
      </c>
      <c r="G18" s="16" t="s">
        <v>3937</v>
      </c>
      <c r="H18" s="110" t="e">
        <f>#REF!</f>
        <v>#REF!</v>
      </c>
      <c r="I18" s="11"/>
      <c r="J18" s="201" t="s">
        <v>549</v>
      </c>
      <c r="K18" s="202" t="s">
        <v>1316</v>
      </c>
      <c r="L18" s="203" t="s">
        <v>550</v>
      </c>
    </row>
    <row r="19" spans="2:12" s="159" customFormat="1" ht="17.25" customHeight="1" x14ac:dyDescent="0.2">
      <c r="B19" s="425" t="s">
        <v>551</v>
      </c>
      <c r="C19" s="202"/>
      <c r="D19" s="585" t="s">
        <v>552</v>
      </c>
      <c r="E19" s="11"/>
      <c r="F19" s="110" t="e">
        <f>#REF!</f>
        <v>#REF!</v>
      </c>
      <c r="G19" s="16" t="s">
        <v>3938</v>
      </c>
      <c r="H19" s="110" t="e">
        <f>#REF!</f>
        <v>#REF!</v>
      </c>
      <c r="I19" s="11"/>
      <c r="J19" s="201" t="s">
        <v>556</v>
      </c>
      <c r="K19" s="202" t="s">
        <v>1317</v>
      </c>
      <c r="L19" s="203" t="s">
        <v>557</v>
      </c>
    </row>
    <row r="20" spans="2:12" s="159" customFormat="1" ht="17.25" customHeight="1" x14ac:dyDescent="0.2">
      <c r="B20" s="201" t="s">
        <v>1318</v>
      </c>
      <c r="C20" s="202"/>
      <c r="D20" s="203" t="s">
        <v>1319</v>
      </c>
      <c r="E20" s="11"/>
      <c r="F20" s="110" t="e">
        <f>#REF!</f>
        <v>#REF!</v>
      </c>
      <c r="G20" s="16" t="s">
        <v>3939</v>
      </c>
      <c r="H20" s="110" t="e">
        <f>#REF!</f>
        <v>#REF!</v>
      </c>
      <c r="I20" s="11"/>
      <c r="J20" s="201" t="s">
        <v>1320</v>
      </c>
      <c r="K20" s="202" t="s">
        <v>1321</v>
      </c>
      <c r="L20" s="203" t="s">
        <v>1322</v>
      </c>
    </row>
    <row r="21" spans="2:12" s="159" customFormat="1" ht="17.25" customHeight="1" x14ac:dyDescent="0.2">
      <c r="B21" s="201" t="s">
        <v>565</v>
      </c>
      <c r="C21" s="202"/>
      <c r="D21" s="203" t="s">
        <v>566</v>
      </c>
      <c r="E21" s="11"/>
      <c r="F21" s="110" t="e">
        <f>#REF!</f>
        <v>#REF!</v>
      </c>
      <c r="G21" s="16" t="s">
        <v>3940</v>
      </c>
      <c r="H21" s="110" t="e">
        <f>#REF!</f>
        <v>#REF!</v>
      </c>
      <c r="I21" s="11"/>
      <c r="J21" s="201" t="s">
        <v>570</v>
      </c>
      <c r="K21" s="202" t="s">
        <v>1323</v>
      </c>
      <c r="L21" s="203" t="s">
        <v>571</v>
      </c>
    </row>
    <row r="22" spans="2:12" s="159" customFormat="1" ht="17.25" customHeight="1" x14ac:dyDescent="0.2">
      <c r="B22" s="425" t="s">
        <v>572</v>
      </c>
      <c r="C22" s="202"/>
      <c r="D22" s="585" t="s">
        <v>573</v>
      </c>
      <c r="E22" s="11"/>
      <c r="F22" s="14"/>
      <c r="G22" s="16"/>
      <c r="H22" s="14"/>
      <c r="I22" s="11"/>
      <c r="J22" s="201" t="s">
        <v>577</v>
      </c>
      <c r="K22" s="202" t="s">
        <v>1324</v>
      </c>
      <c r="L22" s="203" t="s">
        <v>578</v>
      </c>
    </row>
    <row r="23" spans="2:12" s="159" customFormat="1" ht="17.25" customHeight="1" x14ac:dyDescent="0.2">
      <c r="B23" s="425" t="s">
        <v>1325</v>
      </c>
      <c r="C23" s="202"/>
      <c r="D23" s="585" t="s">
        <v>1326</v>
      </c>
      <c r="E23" s="11"/>
      <c r="F23" s="11"/>
      <c r="G23" s="16"/>
      <c r="H23" s="13"/>
      <c r="I23" s="11"/>
      <c r="J23" s="201" t="s">
        <v>1327</v>
      </c>
      <c r="K23" s="202" t="s">
        <v>1328</v>
      </c>
      <c r="L23" s="203" t="s">
        <v>1329</v>
      </c>
    </row>
    <row r="24" spans="2:12" s="159" customFormat="1" ht="17.25" customHeight="1" x14ac:dyDescent="0.2">
      <c r="B24" s="425" t="s">
        <v>1330</v>
      </c>
      <c r="C24" s="202"/>
      <c r="D24" s="585" t="s">
        <v>1331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 x14ac:dyDescent="0.2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 x14ac:dyDescent="0.2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 x14ac:dyDescent="0.2">
      <c r="B27" s="11" t="s">
        <v>1332</v>
      </c>
      <c r="C27" s="11" t="s">
        <v>1333</v>
      </c>
      <c r="D27" s="13"/>
      <c r="E27" s="11"/>
      <c r="F27" s="11" t="s">
        <v>1334</v>
      </c>
      <c r="G27" s="16" t="s">
        <v>1335</v>
      </c>
      <c r="H27" s="14"/>
      <c r="I27" s="11"/>
      <c r="J27" s="11" t="s">
        <v>1334</v>
      </c>
      <c r="K27" s="11" t="s">
        <v>1336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 x14ac:dyDescent="0.2"/>
  <sheetData>
    <row r="3" spans="1:1" ht="15" x14ac:dyDescent="0.2">
      <c r="A3" s="519" t="s">
        <v>4203</v>
      </c>
    </row>
    <row r="4" spans="1:1" ht="15" x14ac:dyDescent="0.2">
      <c r="A4" s="518"/>
    </row>
    <row r="6" spans="1:1" ht="15" x14ac:dyDescent="0.2">
      <c r="A6" s="518"/>
    </row>
    <row r="7" spans="1:1" ht="15" x14ac:dyDescent="0.2">
      <c r="A7" s="518" t="s">
        <v>4204</v>
      </c>
    </row>
    <row r="8" spans="1:1" ht="15" x14ac:dyDescent="0.2">
      <c r="A8" s="518"/>
    </row>
    <row r="9" spans="1:1" ht="15" x14ac:dyDescent="0.2">
      <c r="A9" s="518"/>
    </row>
    <row r="10" spans="1:1" ht="15" x14ac:dyDescent="0.2">
      <c r="A10" s="518" t="s">
        <v>4205</v>
      </c>
    </row>
    <row r="11" spans="1:1" ht="15" x14ac:dyDescent="0.2">
      <c r="A11" s="519" t="s">
        <v>4206</v>
      </c>
    </row>
    <row r="12" spans="1:1" ht="15" x14ac:dyDescent="0.2">
      <c r="A12" s="629" t="s">
        <v>4207</v>
      </c>
    </row>
    <row r="13" spans="1:1" ht="15" x14ac:dyDescent="0.2">
      <c r="A13" s="518"/>
    </row>
    <row r="14" spans="1:1" ht="15" x14ac:dyDescent="0.2">
      <c r="A14" s="630" t="s">
        <v>4208</v>
      </c>
    </row>
    <row r="15" spans="1:1" ht="15" x14ac:dyDescent="0.2">
      <c r="A15" s="629" t="s">
        <v>4209</v>
      </c>
    </row>
    <row r="16" spans="1:1" x14ac:dyDescent="0.2">
      <c r="A16" s="426" t="s">
        <v>4210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 x14ac:dyDescent="0.2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 x14ac:dyDescent="0.2">
      <c r="A3" s="148"/>
      <c r="B3" s="169" t="s">
        <v>4211</v>
      </c>
      <c r="C3" s="145"/>
      <c r="D3" s="145"/>
    </row>
    <row r="4" spans="1:4" x14ac:dyDescent="0.2">
      <c r="A4" s="148"/>
      <c r="B4" s="169"/>
      <c r="C4" s="145"/>
      <c r="D4" s="145"/>
    </row>
    <row r="5" spans="1:4" x14ac:dyDescent="0.2">
      <c r="A5" s="169"/>
      <c r="B5" s="169" t="s">
        <v>2529</v>
      </c>
      <c r="C5" s="1241" t="s">
        <v>1407</v>
      </c>
      <c r="D5" s="332" t="s">
        <v>4212</v>
      </c>
    </row>
    <row r="6" spans="1:4" x14ac:dyDescent="0.2">
      <c r="A6" s="152" t="s">
        <v>380</v>
      </c>
      <c r="B6" s="152" t="s">
        <v>381</v>
      </c>
      <c r="C6" s="1241"/>
      <c r="D6" s="332" t="s">
        <v>165</v>
      </c>
    </row>
    <row r="7" spans="1:4" x14ac:dyDescent="0.2">
      <c r="A7" s="153" t="s">
        <v>4213</v>
      </c>
      <c r="B7" s="320" t="s">
        <v>4214</v>
      </c>
      <c r="C7" s="320">
        <v>43226</v>
      </c>
      <c r="D7" s="320">
        <f>C7+3</f>
        <v>43229</v>
      </c>
    </row>
    <row r="8" spans="1:4" x14ac:dyDescent="0.2">
      <c r="A8" s="153" t="s">
        <v>4213</v>
      </c>
      <c r="B8" s="320" t="s">
        <v>4215</v>
      </c>
      <c r="C8" s="320">
        <f>C7+7</f>
        <v>43233</v>
      </c>
      <c r="D8" s="320">
        <f>C8+3</f>
        <v>43236</v>
      </c>
    </row>
    <row r="9" spans="1:4" x14ac:dyDescent="0.2">
      <c r="A9" s="153" t="s">
        <v>4213</v>
      </c>
      <c r="B9" s="320" t="s">
        <v>4216</v>
      </c>
      <c r="C9" s="320">
        <f>C8+7</f>
        <v>43240</v>
      </c>
      <c r="D9" s="320">
        <f>C9+3</f>
        <v>43243</v>
      </c>
    </row>
    <row r="10" spans="1:4" x14ac:dyDescent="0.2">
      <c r="A10" s="153" t="s">
        <v>4213</v>
      </c>
      <c r="B10" s="320" t="s">
        <v>4217</v>
      </c>
      <c r="C10" s="320">
        <f>C9+7</f>
        <v>43247</v>
      </c>
      <c r="D10" s="320">
        <f>C10+3</f>
        <v>43250</v>
      </c>
    </row>
    <row r="11" spans="1:4" x14ac:dyDescent="0.2">
      <c r="A11" s="153" t="s">
        <v>4213</v>
      </c>
      <c r="B11" s="320" t="s">
        <v>4218</v>
      </c>
      <c r="C11" s="320">
        <f>C10+7</f>
        <v>43254</v>
      </c>
      <c r="D11" s="320">
        <f>C11+3</f>
        <v>43257</v>
      </c>
    </row>
    <row r="12" spans="1:4" x14ac:dyDescent="0.2">
      <c r="A12" s="164"/>
      <c r="B12" s="155"/>
      <c r="C12" s="155"/>
      <c r="D12" s="155"/>
    </row>
    <row r="13" spans="1:4" x14ac:dyDescent="0.2">
      <c r="A13" s="164"/>
      <c r="B13" s="155"/>
      <c r="C13" s="155"/>
      <c r="D13" s="155"/>
    </row>
    <row r="14" spans="1:4" x14ac:dyDescent="0.2">
      <c r="A14" s="164"/>
      <c r="B14" s="155"/>
      <c r="C14" s="155"/>
      <c r="D14" s="155"/>
    </row>
    <row r="15" spans="1:4" x14ac:dyDescent="0.2">
      <c r="A15" s="146"/>
      <c r="B15" s="146"/>
      <c r="C15" s="146"/>
      <c r="D15" s="146"/>
    </row>
    <row r="16" spans="1:4" x14ac:dyDescent="0.2">
      <c r="A16" s="300" t="s">
        <v>4219</v>
      </c>
      <c r="B16" s="300"/>
      <c r="C16" s="301"/>
      <c r="D16" s="301"/>
    </row>
    <row r="17" spans="1:1" x14ac:dyDescent="0.2">
      <c r="A17" s="145" t="s">
        <v>4220</v>
      </c>
    </row>
    <row r="18" spans="1:1" x14ac:dyDescent="0.2">
      <c r="A18" s="157" t="s">
        <v>829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 x14ac:dyDescent="0.2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 x14ac:dyDescent="0.2">
      <c r="A2" s="122"/>
      <c r="B2" s="123" t="s">
        <v>3903</v>
      </c>
      <c r="C2" s="122"/>
      <c r="D2" s="122"/>
      <c r="E2" s="122"/>
      <c r="F2" s="122"/>
      <c r="G2" s="11"/>
      <c r="H2" s="11"/>
      <c r="I2" s="11"/>
    </row>
    <row r="3" spans="1:12" ht="19.5" customHeight="1" x14ac:dyDescent="0.2">
      <c r="A3" s="1203" t="s">
        <v>4221</v>
      </c>
      <c r="B3" s="1203"/>
      <c r="C3" s="1203"/>
      <c r="D3" s="1203"/>
      <c r="E3" s="1203"/>
      <c r="F3" s="1203"/>
      <c r="G3" s="2"/>
      <c r="H3" s="2"/>
      <c r="I3" s="2"/>
      <c r="J3" s="3"/>
      <c r="K3" s="3"/>
    </row>
    <row r="4" spans="1:12" ht="19.5" customHeight="1" x14ac:dyDescent="0.2">
      <c r="B4" s="16"/>
      <c r="C4" s="131"/>
      <c r="D4" s="16"/>
      <c r="E4" s="16"/>
      <c r="F4" s="16"/>
      <c r="G4" s="16"/>
      <c r="H4" s="16"/>
      <c r="I4" s="16"/>
      <c r="J4" s="124"/>
    </row>
    <row r="5" spans="1:12" ht="19.5" x14ac:dyDescent="0.2">
      <c r="A5" s="5"/>
      <c r="B5" s="5"/>
      <c r="C5" s="1" t="s">
        <v>2529</v>
      </c>
      <c r="D5" s="1251" t="s">
        <v>1407</v>
      </c>
      <c r="E5" s="404" t="s">
        <v>366</v>
      </c>
      <c r="F5" s="404" t="s">
        <v>169</v>
      </c>
      <c r="G5" s="404" t="s">
        <v>208</v>
      </c>
      <c r="I5" s="3"/>
      <c r="J5" s="124"/>
      <c r="K5" s="124"/>
      <c r="L5" s="124"/>
    </row>
    <row r="6" spans="1:12" ht="19.5" x14ac:dyDescent="0.2">
      <c r="A6" s="5"/>
      <c r="B6" s="4" t="s">
        <v>380</v>
      </c>
      <c r="C6" s="4" t="s">
        <v>381</v>
      </c>
      <c r="D6" s="1251"/>
      <c r="E6" s="404" t="s">
        <v>260</v>
      </c>
      <c r="F6" s="404" t="s">
        <v>160</v>
      </c>
      <c r="G6" s="404" t="s">
        <v>214</v>
      </c>
      <c r="I6" s="3"/>
      <c r="J6" s="3"/>
      <c r="K6" s="3"/>
      <c r="L6" s="3"/>
    </row>
    <row r="7" spans="1:12" x14ac:dyDescent="0.2">
      <c r="B7" s="127" t="s">
        <v>4222</v>
      </c>
      <c r="C7" s="126" t="s">
        <v>4223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 x14ac:dyDescent="0.2">
      <c r="B8" s="127" t="s">
        <v>2697</v>
      </c>
      <c r="C8" s="126" t="s">
        <v>4224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 x14ac:dyDescent="0.2">
      <c r="B9" s="127" t="s">
        <v>4225</v>
      </c>
      <c r="C9" s="126" t="s">
        <v>4226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 x14ac:dyDescent="0.2">
      <c r="B10" s="127" t="s">
        <v>2964</v>
      </c>
      <c r="C10" s="126" t="s">
        <v>4227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 x14ac:dyDescent="0.2">
      <c r="B11" s="128" t="s">
        <v>4228</v>
      </c>
      <c r="C11" s="129" t="s">
        <v>4229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 x14ac:dyDescent="0.2">
      <c r="B12" s="128" t="s">
        <v>4230</v>
      </c>
      <c r="C12" s="129" t="s">
        <v>4231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 x14ac:dyDescent="0.2">
      <c r="A13" s="17" t="s">
        <v>4232</v>
      </c>
      <c r="B13" s="128" t="s">
        <v>2699</v>
      </c>
      <c r="C13" s="129" t="s">
        <v>4233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4234</v>
      </c>
      <c r="I13" s="130"/>
    </row>
    <row r="14" spans="1:12" s="3" customFormat="1" ht="15.75" customHeight="1" x14ac:dyDescent="0.2">
      <c r="A14" s="5"/>
      <c r="B14" s="10" t="s">
        <v>829</v>
      </c>
      <c r="C14" s="9"/>
      <c r="H14" s="2"/>
      <c r="I14" s="2"/>
    </row>
    <row r="15" spans="1:12" s="14" customFormat="1" ht="15.75" x14ac:dyDescent="0.2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 x14ac:dyDescent="0.2">
      <c r="A16" s="5"/>
      <c r="B16" s="8" t="s">
        <v>535</v>
      </c>
      <c r="C16" s="11"/>
      <c r="D16" s="11"/>
      <c r="E16" s="15"/>
      <c r="F16" s="2" t="s">
        <v>1315</v>
      </c>
      <c r="G16" s="2"/>
      <c r="H16" s="11"/>
      <c r="I16" s="11"/>
      <c r="J16" s="2" t="s">
        <v>537</v>
      </c>
      <c r="K16" s="2"/>
      <c r="L16" s="2"/>
    </row>
    <row r="17" spans="2:18" s="12" customFormat="1" ht="15.75" customHeight="1" x14ac:dyDescent="0.2">
      <c r="B17" s="17" t="s">
        <v>538</v>
      </c>
      <c r="C17" s="11"/>
      <c r="D17" s="13" t="s">
        <v>4235</v>
      </c>
      <c r="E17" s="15"/>
      <c r="F17" s="11" t="s">
        <v>540</v>
      </c>
      <c r="G17" s="11"/>
      <c r="H17" s="13" t="s">
        <v>4236</v>
      </c>
      <c r="I17" s="11"/>
      <c r="J17" s="11" t="s">
        <v>542</v>
      </c>
      <c r="K17" s="11"/>
      <c r="L17" s="13" t="s">
        <v>4237</v>
      </c>
      <c r="M17" s="11"/>
      <c r="R17" s="11"/>
    </row>
    <row r="18" spans="2:18" s="12" customFormat="1" ht="15.75" customHeight="1" x14ac:dyDescent="0.2">
      <c r="B18" s="11" t="s">
        <v>3883</v>
      </c>
      <c r="C18" s="16" t="s">
        <v>3884</v>
      </c>
      <c r="D18" s="13" t="s">
        <v>3885</v>
      </c>
      <c r="E18" s="11"/>
      <c r="F18" s="11" t="s">
        <v>4238</v>
      </c>
      <c r="G18" s="16" t="s">
        <v>3937</v>
      </c>
      <c r="H18" s="13" t="s">
        <v>4239</v>
      </c>
      <c r="I18" s="11"/>
      <c r="J18" s="11" t="s">
        <v>549</v>
      </c>
      <c r="K18" s="16" t="s">
        <v>1316</v>
      </c>
      <c r="L18" s="13" t="s">
        <v>550</v>
      </c>
      <c r="M18" s="11"/>
      <c r="R18" s="11"/>
    </row>
    <row r="19" spans="2:18" s="14" customFormat="1" ht="15.75" customHeight="1" x14ac:dyDescent="0.2">
      <c r="B19" s="11" t="s">
        <v>3886</v>
      </c>
      <c r="C19" s="16" t="s">
        <v>3887</v>
      </c>
      <c r="D19" s="13" t="s">
        <v>3888</v>
      </c>
      <c r="E19" s="11"/>
      <c r="F19" s="11"/>
      <c r="G19" s="16" t="s">
        <v>4240</v>
      </c>
      <c r="H19" s="13"/>
      <c r="I19" s="11"/>
      <c r="J19" s="11" t="s">
        <v>556</v>
      </c>
      <c r="K19" s="16" t="s">
        <v>1317</v>
      </c>
      <c r="L19" s="13" t="s">
        <v>557</v>
      </c>
      <c r="M19" s="11"/>
      <c r="N19" s="12"/>
      <c r="R19" s="11"/>
    </row>
    <row r="20" spans="2:18" s="14" customFormat="1" ht="15.75" customHeight="1" x14ac:dyDescent="0.2">
      <c r="B20" s="11" t="s">
        <v>1318</v>
      </c>
      <c r="C20" s="16" t="s">
        <v>3889</v>
      </c>
      <c r="D20" s="13" t="s">
        <v>1319</v>
      </c>
      <c r="E20" s="11"/>
      <c r="F20" s="11" t="s">
        <v>546</v>
      </c>
      <c r="G20" s="16" t="s">
        <v>3938</v>
      </c>
      <c r="H20" s="13" t="s">
        <v>548</v>
      </c>
      <c r="I20" s="11"/>
      <c r="J20" s="11" t="s">
        <v>1320</v>
      </c>
      <c r="K20" s="16" t="s">
        <v>1321</v>
      </c>
      <c r="L20" s="13" t="s">
        <v>1322</v>
      </c>
      <c r="M20" s="11"/>
      <c r="N20" s="12"/>
      <c r="R20" s="11"/>
    </row>
    <row r="21" spans="2:18" s="14" customFormat="1" ht="15.75" customHeight="1" x14ac:dyDescent="0.2">
      <c r="B21" s="11" t="s">
        <v>3890</v>
      </c>
      <c r="C21" s="16" t="s">
        <v>3891</v>
      </c>
      <c r="D21" s="13" t="s">
        <v>3892</v>
      </c>
      <c r="E21" s="11"/>
      <c r="F21" s="11" t="s">
        <v>553</v>
      </c>
      <c r="G21" s="16" t="s">
        <v>3939</v>
      </c>
      <c r="H21" s="13" t="s">
        <v>555</v>
      </c>
      <c r="I21" s="11"/>
      <c r="J21" s="11"/>
      <c r="K21" s="16" t="s">
        <v>4241</v>
      </c>
      <c r="L21" s="13"/>
      <c r="M21" s="11"/>
      <c r="N21" s="12"/>
      <c r="R21" s="11"/>
    </row>
    <row r="22" spans="2:18" s="14" customFormat="1" ht="15.75" customHeight="1" x14ac:dyDescent="0.2">
      <c r="B22" s="11" t="s">
        <v>565</v>
      </c>
      <c r="C22" s="16" t="s">
        <v>3893</v>
      </c>
      <c r="D22" s="13" t="s">
        <v>566</v>
      </c>
      <c r="E22" s="11"/>
      <c r="G22" s="16" t="s">
        <v>4242</v>
      </c>
      <c r="I22" s="11"/>
      <c r="J22" s="11" t="s">
        <v>570</v>
      </c>
      <c r="K22" s="16" t="s">
        <v>1323</v>
      </c>
      <c r="L22" s="13" t="s">
        <v>571</v>
      </c>
      <c r="M22" s="11"/>
      <c r="N22" s="12"/>
      <c r="R22" s="11"/>
    </row>
    <row r="23" spans="2:18" s="14" customFormat="1" ht="15.75" customHeight="1" x14ac:dyDescent="0.2">
      <c r="B23" s="11" t="s">
        <v>3894</v>
      </c>
      <c r="C23" s="16" t="s">
        <v>3895</v>
      </c>
      <c r="D23" s="13" t="s">
        <v>3896</v>
      </c>
      <c r="E23" s="11"/>
      <c r="F23" s="11" t="s">
        <v>4243</v>
      </c>
      <c r="G23" s="16" t="s">
        <v>3940</v>
      </c>
      <c r="H23" s="13" t="s">
        <v>562</v>
      </c>
      <c r="I23" s="11"/>
      <c r="J23" s="11" t="s">
        <v>577</v>
      </c>
      <c r="K23" s="16" t="s">
        <v>1324</v>
      </c>
      <c r="L23" s="13" t="s">
        <v>578</v>
      </c>
      <c r="M23" s="11"/>
      <c r="N23" s="12"/>
      <c r="R23" s="11"/>
    </row>
    <row r="24" spans="2:18" s="14" customFormat="1" ht="15.75" customHeight="1" x14ac:dyDescent="0.2">
      <c r="B24" s="11" t="s">
        <v>3897</v>
      </c>
      <c r="C24" s="16" t="s">
        <v>3898</v>
      </c>
      <c r="D24" s="13" t="s">
        <v>3899</v>
      </c>
      <c r="E24" s="11"/>
      <c r="G24" s="144" t="s">
        <v>4244</v>
      </c>
      <c r="I24" s="11"/>
      <c r="K24" s="14" t="s">
        <v>4245</v>
      </c>
      <c r="M24" s="11"/>
      <c r="N24" s="12"/>
      <c r="R24" s="11"/>
    </row>
    <row r="25" spans="2:18" s="14" customFormat="1" ht="15.75" customHeight="1" x14ac:dyDescent="0.2">
      <c r="B25" s="11" t="s">
        <v>3900</v>
      </c>
      <c r="C25" s="16" t="s">
        <v>3901</v>
      </c>
      <c r="D25" s="13" t="s">
        <v>3902</v>
      </c>
      <c r="E25" s="11"/>
      <c r="F25" s="11"/>
      <c r="G25" s="144" t="s">
        <v>4246</v>
      </c>
      <c r="H25" s="13"/>
      <c r="I25" s="11"/>
      <c r="J25" s="11" t="s">
        <v>1327</v>
      </c>
      <c r="K25" s="16" t="s">
        <v>1328</v>
      </c>
      <c r="L25" s="13" t="s">
        <v>1329</v>
      </c>
      <c r="M25" s="11"/>
      <c r="N25" s="12"/>
      <c r="R25" s="11"/>
    </row>
    <row r="26" spans="2:18" ht="15.75" x14ac:dyDescent="0.2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 x14ac:dyDescent="0.2">
      <c r="B27" s="11" t="s">
        <v>1332</v>
      </c>
      <c r="C27" s="11" t="s">
        <v>1333</v>
      </c>
      <c r="D27" s="13"/>
      <c r="F27" s="11" t="s">
        <v>1334</v>
      </c>
      <c r="G27" s="16" t="s">
        <v>1335</v>
      </c>
      <c r="H27" s="14"/>
      <c r="J27" s="11" t="s">
        <v>1334</v>
      </c>
      <c r="K27" s="11" t="s">
        <v>1336</v>
      </c>
      <c r="L27" s="14"/>
      <c r="M27" s="14"/>
      <c r="N27" s="14"/>
    </row>
    <row r="32" spans="2:18" ht="15" x14ac:dyDescent="0.2">
      <c r="R32" s="372" t="s">
        <v>4247</v>
      </c>
    </row>
    <row r="34" spans="18:27" ht="33" customHeight="1" x14ac:dyDescent="0.2">
      <c r="R34" s="1"/>
      <c r="S34" s="1" t="s">
        <v>3305</v>
      </c>
      <c r="T34" s="412" t="s">
        <v>1407</v>
      </c>
      <c r="U34" s="371" t="s">
        <v>3440</v>
      </c>
      <c r="V34" s="371" t="s">
        <v>1409</v>
      </c>
      <c r="W34" s="412" t="s">
        <v>381</v>
      </c>
      <c r="X34" s="371" t="s">
        <v>3440</v>
      </c>
      <c r="Y34" s="371" t="s">
        <v>288</v>
      </c>
      <c r="Z34" s="371" t="s">
        <v>254</v>
      </c>
      <c r="AA34" s="371" t="s">
        <v>1469</v>
      </c>
    </row>
    <row r="35" spans="18:27" ht="15" x14ac:dyDescent="0.2">
      <c r="R35" s="4" t="s">
        <v>380</v>
      </c>
      <c r="S35" s="4" t="s">
        <v>381</v>
      </c>
      <c r="T35" s="404"/>
      <c r="U35" s="404" t="s">
        <v>160</v>
      </c>
      <c r="V35" s="404"/>
      <c r="W35" s="4"/>
      <c r="X35" s="126"/>
      <c r="Y35" s="404" t="s">
        <v>287</v>
      </c>
      <c r="Z35" s="404" t="s">
        <v>350</v>
      </c>
      <c r="AA35" s="404" t="s">
        <v>804</v>
      </c>
    </row>
    <row r="36" spans="18:27" x14ac:dyDescent="0.2">
      <c r="R36" s="370" t="s">
        <v>3003</v>
      </c>
      <c r="S36" s="6" t="s">
        <v>4248</v>
      </c>
      <c r="T36" s="6">
        <v>43942</v>
      </c>
      <c r="U36" s="6">
        <f>T36+9</f>
        <v>43951</v>
      </c>
      <c r="V36" s="6" t="s">
        <v>4249</v>
      </c>
      <c r="W36" s="6" t="s">
        <v>4250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 x14ac:dyDescent="0.2">
      <c r="R37" s="370" t="s">
        <v>2960</v>
      </c>
      <c r="S37" s="6" t="s">
        <v>4251</v>
      </c>
      <c r="T37" s="6">
        <f t="shared" ref="T37:T42" si="4">T36+7</f>
        <v>43949</v>
      </c>
      <c r="U37" s="6">
        <f t="shared" ref="U37:U42" si="5">T37+9</f>
        <v>43958</v>
      </c>
      <c r="V37" s="6" t="s">
        <v>4249</v>
      </c>
      <c r="W37" s="6" t="s">
        <v>4252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 x14ac:dyDescent="0.2">
      <c r="R38" s="370" t="s">
        <v>3051</v>
      </c>
      <c r="S38" s="6" t="s">
        <v>4253</v>
      </c>
      <c r="T38" s="6">
        <f t="shared" si="4"/>
        <v>43956</v>
      </c>
      <c r="U38" s="6">
        <f t="shared" si="5"/>
        <v>43965</v>
      </c>
      <c r="V38" s="6" t="s">
        <v>4249</v>
      </c>
      <c r="W38" s="6" t="s">
        <v>4254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 x14ac:dyDescent="0.2">
      <c r="R39" s="370" t="s">
        <v>2952</v>
      </c>
      <c r="S39" s="6" t="s">
        <v>4255</v>
      </c>
      <c r="T39" s="6">
        <f t="shared" si="4"/>
        <v>43963</v>
      </c>
      <c r="U39" s="6">
        <f t="shared" si="5"/>
        <v>43972</v>
      </c>
      <c r="V39" s="6" t="s">
        <v>4249</v>
      </c>
      <c r="W39" s="6" t="s">
        <v>4256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 x14ac:dyDescent="0.2">
      <c r="R40" s="370" t="s">
        <v>2962</v>
      </c>
      <c r="S40" s="6" t="s">
        <v>4257</v>
      </c>
      <c r="T40" s="6">
        <f t="shared" si="4"/>
        <v>43970</v>
      </c>
      <c r="U40" s="6">
        <f t="shared" si="5"/>
        <v>43979</v>
      </c>
      <c r="V40" s="6" t="s">
        <v>4249</v>
      </c>
      <c r="W40" s="6" t="s">
        <v>4258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 x14ac:dyDescent="0.2">
      <c r="R41" s="370" t="s">
        <v>3019</v>
      </c>
      <c r="S41" s="6" t="s">
        <v>4259</v>
      </c>
      <c r="T41" s="6">
        <f t="shared" si="4"/>
        <v>43977</v>
      </c>
      <c r="U41" s="6">
        <f t="shared" si="5"/>
        <v>43986</v>
      </c>
      <c r="V41" s="6" t="s">
        <v>4249</v>
      </c>
      <c r="W41" s="6" t="s">
        <v>4260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 x14ac:dyDescent="0.2">
      <c r="R42" s="370" t="s">
        <v>4261</v>
      </c>
      <c r="S42" s="6" t="s">
        <v>4262</v>
      </c>
      <c r="T42" s="6">
        <f t="shared" si="4"/>
        <v>43984</v>
      </c>
      <c r="U42" s="6">
        <f t="shared" si="5"/>
        <v>43993</v>
      </c>
      <c r="V42" s="6" t="s">
        <v>4249</v>
      </c>
      <c r="W42" s="6" t="s">
        <v>4263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L141"/>
  <sheetViews>
    <sheetView showGridLines="0" topLeftCell="A64" zoomScale="130" zoomScaleNormal="130" zoomScaleSheetLayoutView="85" workbookViewId="0">
      <selection activeCell="D118" sqref="D118"/>
    </sheetView>
  </sheetViews>
  <sheetFormatPr defaultColWidth="9.140625" defaultRowHeight="18" customHeight="1" x14ac:dyDescent="0.2"/>
  <cols>
    <col min="1" max="1" width="23.140625" style="896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3.28515625" style="11" customWidth="1"/>
    <col min="9" max="9" width="18.5703125" style="11" customWidth="1"/>
    <col min="10" max="10" width="13.4257812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2" s="124" customFormat="1" ht="18" customHeight="1" thickBot="1" x14ac:dyDescent="0.25">
      <c r="A1" s="896"/>
      <c r="B1" s="122"/>
      <c r="C1" s="122"/>
      <c r="D1" s="122"/>
      <c r="E1" s="122"/>
      <c r="F1" s="122"/>
      <c r="G1" s="122"/>
      <c r="H1" s="122"/>
      <c r="I1" s="122"/>
      <c r="J1" s="122"/>
    </row>
    <row r="2" spans="1:12" s="124" customFormat="1" ht="18" customHeight="1" thickBot="1" x14ac:dyDescent="0.25">
      <c r="A2" s="896"/>
      <c r="B2" s="1172" t="s">
        <v>116</v>
      </c>
      <c r="C2" s="1172"/>
      <c r="D2" s="1172"/>
      <c r="E2" s="1172"/>
      <c r="F2" s="1172"/>
      <c r="G2" s="122"/>
      <c r="H2" s="1036" t="s">
        <v>377</v>
      </c>
      <c r="I2" s="122"/>
      <c r="J2" s="122"/>
    </row>
    <row r="3" spans="1:12" s="124" customFormat="1" ht="18" customHeight="1" thickBot="1" x14ac:dyDescent="0.25">
      <c r="A3" s="896"/>
      <c r="B3" s="123"/>
      <c r="C3" s="122"/>
      <c r="D3" s="122"/>
      <c r="E3" s="122"/>
      <c r="F3" s="122"/>
      <c r="G3" s="122"/>
      <c r="H3" s="122"/>
      <c r="I3" s="122"/>
      <c r="J3" s="122"/>
    </row>
    <row r="4" spans="1:12" s="149" customFormat="1" ht="30" customHeight="1" thickBot="1" x14ac:dyDescent="0.25">
      <c r="A4" s="895"/>
      <c r="B4" s="1178" t="s">
        <v>120</v>
      </c>
      <c r="C4" s="1179"/>
      <c r="D4" s="1179"/>
      <c r="E4" s="1179"/>
      <c r="F4" s="1180"/>
      <c r="G4" s="406"/>
      <c r="J4" s="1010"/>
    </row>
    <row r="5" spans="1:12" s="149" customFormat="1" ht="18" customHeight="1" x14ac:dyDescent="0.2">
      <c r="A5" s="896"/>
      <c r="B5" s="1181" t="s">
        <v>727</v>
      </c>
      <c r="C5" s="1181"/>
      <c r="D5" s="1181"/>
      <c r="E5" s="1181"/>
      <c r="F5" s="1181"/>
      <c r="G5" s="148"/>
    </row>
    <row r="6" spans="1:12" s="149" customFormat="1" ht="18" customHeight="1" x14ac:dyDescent="0.2">
      <c r="A6" s="896"/>
      <c r="B6" s="633"/>
      <c r="C6" s="633"/>
      <c r="D6" s="633"/>
      <c r="E6" s="633"/>
      <c r="F6" s="633"/>
      <c r="G6" s="148"/>
    </row>
    <row r="7" spans="1:12" s="146" customFormat="1" ht="30" customHeight="1" x14ac:dyDescent="0.2">
      <c r="A7" s="148"/>
      <c r="B7" s="1185" t="s">
        <v>120</v>
      </c>
      <c r="C7" s="1186"/>
      <c r="D7" s="1176" t="s">
        <v>378</v>
      </c>
      <c r="E7" s="1023" t="s">
        <v>310</v>
      </c>
      <c r="F7" s="1023" t="s">
        <v>334</v>
      </c>
      <c r="G7" s="783"/>
      <c r="H7" s="917" t="s">
        <v>728</v>
      </c>
      <c r="I7" s="469"/>
      <c r="J7" s="145"/>
      <c r="K7" s="145"/>
      <c r="L7" s="145"/>
    </row>
    <row r="8" spans="1:12" s="146" customFormat="1" ht="18" customHeight="1" x14ac:dyDescent="0.2">
      <c r="A8" s="918"/>
      <c r="B8" s="1023" t="s">
        <v>380</v>
      </c>
      <c r="C8" s="1023" t="s">
        <v>381</v>
      </c>
      <c r="D8" s="1177"/>
      <c r="E8" s="1019" t="s">
        <v>729</v>
      </c>
      <c r="F8" s="1019" t="s">
        <v>157</v>
      </c>
      <c r="G8" s="783"/>
      <c r="H8" s="1135" t="s">
        <v>382</v>
      </c>
      <c r="I8" s="469"/>
      <c r="J8" s="145"/>
      <c r="K8" s="145"/>
      <c r="L8" s="145"/>
    </row>
    <row r="9" spans="1:12" s="146" customFormat="1" ht="18" hidden="1" customHeight="1" x14ac:dyDescent="0.2">
      <c r="A9" s="918"/>
      <c r="B9" s="817" t="s">
        <v>462</v>
      </c>
      <c r="C9" s="817" t="s">
        <v>730</v>
      </c>
      <c r="D9" s="818">
        <v>45205</v>
      </c>
      <c r="E9" s="817">
        <f t="shared" ref="E9" si="0">D9+4</f>
        <v>45209</v>
      </c>
      <c r="F9" s="817">
        <f t="shared" ref="F9" si="1">D9+6</f>
        <v>45211</v>
      </c>
      <c r="G9" s="783"/>
      <c r="H9" s="816">
        <v>45205</v>
      </c>
      <c r="I9" s="162"/>
      <c r="J9" s="145"/>
      <c r="K9" s="145"/>
      <c r="L9" s="145"/>
    </row>
    <row r="10" spans="1:12" s="146" customFormat="1" ht="18" hidden="1" customHeight="1" x14ac:dyDescent="0.2">
      <c r="A10" s="918" t="s">
        <v>731</v>
      </c>
      <c r="B10" s="817" t="s">
        <v>464</v>
      </c>
      <c r="C10" s="817" t="s">
        <v>732</v>
      </c>
      <c r="D10" s="818">
        <v>45211</v>
      </c>
      <c r="E10" s="817">
        <f t="shared" ref="E10" si="2">D10+4</f>
        <v>45215</v>
      </c>
      <c r="F10" s="817">
        <f t="shared" ref="F10" si="3">D10+6</f>
        <v>45217</v>
      </c>
      <c r="G10" s="783"/>
      <c r="H10" s="816">
        <f t="shared" ref="H10:H69" si="4">H9+7</f>
        <v>45212</v>
      </c>
      <c r="I10" s="162"/>
      <c r="J10" s="145"/>
      <c r="K10" s="145"/>
      <c r="L10" s="145"/>
    </row>
    <row r="11" spans="1:12" s="146" customFormat="1" ht="18" hidden="1" customHeight="1" x14ac:dyDescent="0.2">
      <c r="A11" s="918" t="s">
        <v>483</v>
      </c>
      <c r="B11" s="817" t="s">
        <v>466</v>
      </c>
      <c r="C11" s="817" t="s">
        <v>733</v>
      </c>
      <c r="D11" s="818">
        <f t="shared" ref="D11:D29" si="5">D10+7</f>
        <v>45218</v>
      </c>
      <c r="E11" s="817">
        <f t="shared" ref="E11" si="6">D11+4</f>
        <v>45222</v>
      </c>
      <c r="F11" s="817">
        <f t="shared" ref="F11" si="7">D11+6</f>
        <v>45224</v>
      </c>
      <c r="G11" s="783"/>
      <c r="H11" s="816">
        <f t="shared" si="4"/>
        <v>45219</v>
      </c>
      <c r="I11" s="162"/>
      <c r="J11" s="145"/>
      <c r="K11" s="145"/>
      <c r="L11" s="145"/>
    </row>
    <row r="12" spans="1:12" s="146" customFormat="1" ht="18" hidden="1" customHeight="1" x14ac:dyDescent="0.2">
      <c r="A12" s="918" t="s">
        <v>734</v>
      </c>
      <c r="B12" s="818" t="s">
        <v>469</v>
      </c>
      <c r="C12" s="817" t="s">
        <v>735</v>
      </c>
      <c r="D12" s="818">
        <f t="shared" si="5"/>
        <v>45225</v>
      </c>
      <c r="E12" s="817">
        <f t="shared" ref="E12" si="8">D12+4</f>
        <v>45229</v>
      </c>
      <c r="F12" s="817">
        <f t="shared" ref="F12" si="9">D12+6</f>
        <v>45231</v>
      </c>
      <c r="G12" s="783"/>
      <c r="H12" s="816">
        <f t="shared" si="4"/>
        <v>45226</v>
      </c>
      <c r="I12" s="162"/>
      <c r="J12" s="145"/>
      <c r="K12" s="145"/>
      <c r="L12" s="145"/>
    </row>
    <row r="13" spans="1:12" s="146" customFormat="1" ht="18" hidden="1" customHeight="1" x14ac:dyDescent="0.2">
      <c r="A13" s="918"/>
      <c r="B13" s="817" t="s">
        <v>471</v>
      </c>
      <c r="C13" s="817" t="s">
        <v>736</v>
      </c>
      <c r="D13" s="818">
        <f t="shared" si="5"/>
        <v>45232</v>
      </c>
      <c r="E13" s="817">
        <f t="shared" ref="E13" si="10">D13+4</f>
        <v>45236</v>
      </c>
      <c r="F13" s="817">
        <f t="shared" ref="F13" si="11">D13+6</f>
        <v>45238</v>
      </c>
      <c r="G13" s="783"/>
      <c r="H13" s="816">
        <f t="shared" si="4"/>
        <v>45233</v>
      </c>
      <c r="I13" s="162"/>
      <c r="J13" s="145"/>
      <c r="K13" s="145"/>
      <c r="L13" s="145"/>
    </row>
    <row r="14" spans="1:12" s="146" customFormat="1" ht="18" hidden="1" customHeight="1" x14ac:dyDescent="0.2">
      <c r="A14" s="918" t="s">
        <v>737</v>
      </c>
      <c r="B14" s="818" t="s">
        <v>473</v>
      </c>
      <c r="C14" s="817" t="s">
        <v>738</v>
      </c>
      <c r="D14" s="818">
        <f t="shared" si="5"/>
        <v>45239</v>
      </c>
      <c r="E14" s="817">
        <f t="shared" ref="E14" si="12">D14+4</f>
        <v>45243</v>
      </c>
      <c r="F14" s="817">
        <f t="shared" ref="F14" si="13">D14+6</f>
        <v>45245</v>
      </c>
      <c r="G14" s="783"/>
      <c r="H14" s="816">
        <f t="shared" si="4"/>
        <v>45240</v>
      </c>
      <c r="I14" s="162"/>
      <c r="J14" s="145"/>
      <c r="K14" s="145"/>
      <c r="L14" s="145"/>
    </row>
    <row r="15" spans="1:12" s="146" customFormat="1" ht="18" hidden="1" customHeight="1" x14ac:dyDescent="0.2">
      <c r="A15" s="918"/>
      <c r="B15" s="817" t="s">
        <v>739</v>
      </c>
      <c r="C15" s="817" t="s">
        <v>740</v>
      </c>
      <c r="D15" s="818">
        <f t="shared" si="5"/>
        <v>45246</v>
      </c>
      <c r="E15" s="817">
        <f t="shared" ref="E15" si="14">D15+4</f>
        <v>45250</v>
      </c>
      <c r="F15" s="817">
        <f t="shared" ref="F15" si="15">D15+6</f>
        <v>45252</v>
      </c>
      <c r="G15" s="783"/>
      <c r="H15" s="816">
        <f t="shared" si="4"/>
        <v>45247</v>
      </c>
      <c r="I15" s="162"/>
      <c r="J15" s="145"/>
      <c r="K15" s="145"/>
      <c r="L15" s="145"/>
    </row>
    <row r="16" spans="1:12" s="146" customFormat="1" ht="18" hidden="1" customHeight="1" x14ac:dyDescent="0.2">
      <c r="A16" s="918"/>
      <c r="B16" s="817" t="s">
        <v>462</v>
      </c>
      <c r="C16" s="817" t="s">
        <v>741</v>
      </c>
      <c r="D16" s="818">
        <f t="shared" si="5"/>
        <v>45253</v>
      </c>
      <c r="E16" s="817">
        <f t="shared" ref="E16" si="16">D16+4</f>
        <v>45257</v>
      </c>
      <c r="F16" s="817">
        <f t="shared" ref="F16" si="17">D16+6</f>
        <v>45259</v>
      </c>
      <c r="G16" s="783"/>
      <c r="H16" s="816">
        <f t="shared" si="4"/>
        <v>45254</v>
      </c>
      <c r="I16" s="162"/>
      <c r="J16" s="145"/>
      <c r="K16" s="145"/>
      <c r="L16" s="145"/>
    </row>
    <row r="17" spans="1:12" s="146" customFormat="1" ht="18" hidden="1" customHeight="1" x14ac:dyDescent="0.2">
      <c r="A17" s="918"/>
      <c r="B17" s="817" t="s">
        <v>464</v>
      </c>
      <c r="C17" s="817" t="s">
        <v>742</v>
      </c>
      <c r="D17" s="818">
        <v>45259</v>
      </c>
      <c r="E17" s="817">
        <f t="shared" ref="E17" si="18">D17+4</f>
        <v>45263</v>
      </c>
      <c r="F17" s="817">
        <f t="shared" ref="F17" si="19">D17+6</f>
        <v>45265</v>
      </c>
      <c r="G17" s="783"/>
      <c r="H17" s="816">
        <f t="shared" si="4"/>
        <v>45261</v>
      </c>
      <c r="I17" s="162"/>
      <c r="J17" s="145"/>
      <c r="K17" s="145"/>
      <c r="L17" s="145"/>
    </row>
    <row r="18" spans="1:12" s="146" customFormat="1" ht="18" hidden="1" customHeight="1" x14ac:dyDescent="0.2">
      <c r="A18" s="918"/>
      <c r="B18" s="817" t="s">
        <v>466</v>
      </c>
      <c r="C18" s="817" t="s">
        <v>743</v>
      </c>
      <c r="D18" s="818">
        <v>45267</v>
      </c>
      <c r="E18" s="817">
        <f t="shared" ref="E18" si="20">D18+4</f>
        <v>45271</v>
      </c>
      <c r="F18" s="817">
        <f t="shared" ref="F18" si="21">D18+6</f>
        <v>45273</v>
      </c>
      <c r="G18" s="783"/>
      <c r="H18" s="816">
        <f t="shared" si="4"/>
        <v>45268</v>
      </c>
      <c r="I18" s="162"/>
      <c r="J18" s="145"/>
      <c r="K18" s="145"/>
      <c r="L18" s="145"/>
    </row>
    <row r="19" spans="1:12" s="146" customFormat="1" ht="18" hidden="1" customHeight="1" x14ac:dyDescent="0.2">
      <c r="A19" s="918" t="s">
        <v>468</v>
      </c>
      <c r="B19" s="817" t="s">
        <v>469</v>
      </c>
      <c r="C19" s="817" t="s">
        <v>744</v>
      </c>
      <c r="D19" s="818">
        <f t="shared" si="5"/>
        <v>45274</v>
      </c>
      <c r="E19" s="817">
        <f t="shared" ref="E19" si="22">D19+4</f>
        <v>45278</v>
      </c>
      <c r="F19" s="817">
        <f t="shared" ref="F19" si="23">D19+6</f>
        <v>45280</v>
      </c>
      <c r="G19" s="783" t="s">
        <v>745</v>
      </c>
      <c r="H19" s="816">
        <f t="shared" si="4"/>
        <v>45275</v>
      </c>
      <c r="I19" s="162"/>
      <c r="J19" s="145"/>
      <c r="K19" s="145"/>
      <c r="L19" s="145"/>
    </row>
    <row r="20" spans="1:12" s="146" customFormat="1" ht="18" hidden="1" customHeight="1" x14ac:dyDescent="0.2">
      <c r="A20" s="918"/>
      <c r="B20" s="817" t="s">
        <v>471</v>
      </c>
      <c r="C20" s="817" t="s">
        <v>746</v>
      </c>
      <c r="D20" s="818">
        <f t="shared" si="5"/>
        <v>45281</v>
      </c>
      <c r="E20" s="817">
        <f t="shared" ref="E20" si="24">D20+4</f>
        <v>45285</v>
      </c>
      <c r="F20" s="817">
        <f t="shared" ref="F20" si="25">D20+6</f>
        <v>45287</v>
      </c>
      <c r="G20" s="783"/>
      <c r="H20" s="816">
        <f t="shared" si="4"/>
        <v>45282</v>
      </c>
      <c r="I20" s="162"/>
      <c r="J20" s="145"/>
      <c r="K20" s="145"/>
      <c r="L20" s="145"/>
    </row>
    <row r="21" spans="1:12" s="146" customFormat="1" ht="18" hidden="1" customHeight="1" x14ac:dyDescent="0.2">
      <c r="A21" s="918" t="s">
        <v>737</v>
      </c>
      <c r="B21" s="817" t="s">
        <v>473</v>
      </c>
      <c r="C21" s="817" t="s">
        <v>747</v>
      </c>
      <c r="D21" s="818">
        <f t="shared" si="5"/>
        <v>45288</v>
      </c>
      <c r="E21" s="817">
        <f t="shared" ref="E21" si="26">D21+4</f>
        <v>45292</v>
      </c>
      <c r="F21" s="817">
        <f t="shared" ref="F21" si="27">D21+6</f>
        <v>45294</v>
      </c>
      <c r="G21" s="783"/>
      <c r="H21" s="816">
        <f t="shared" si="4"/>
        <v>45289</v>
      </c>
      <c r="I21" s="162"/>
      <c r="J21" s="145"/>
      <c r="K21" s="145"/>
      <c r="L21" s="145"/>
    </row>
    <row r="22" spans="1:12" s="146" customFormat="1" ht="18" hidden="1" customHeight="1" x14ac:dyDescent="0.2">
      <c r="A22" s="918" t="s">
        <v>748</v>
      </c>
      <c r="B22" s="817" t="s">
        <v>476</v>
      </c>
      <c r="C22" s="817" t="s">
        <v>749</v>
      </c>
      <c r="D22" s="818">
        <f t="shared" si="5"/>
        <v>45295</v>
      </c>
      <c r="E22" s="817">
        <f t="shared" ref="E22" si="28">D22+4</f>
        <v>45299</v>
      </c>
      <c r="F22" s="817">
        <f t="shared" ref="F22" si="29">D22+6</f>
        <v>45301</v>
      </c>
      <c r="G22" s="783"/>
      <c r="H22" s="816">
        <v>45296</v>
      </c>
      <c r="I22" s="162"/>
      <c r="J22" s="145"/>
      <c r="K22" s="145"/>
      <c r="L22" s="145"/>
    </row>
    <row r="23" spans="1:12" s="146" customFormat="1" ht="18" hidden="1" customHeight="1" x14ac:dyDescent="0.2">
      <c r="A23" s="918"/>
      <c r="B23" s="817" t="s">
        <v>462</v>
      </c>
      <c r="C23" s="817" t="s">
        <v>750</v>
      </c>
      <c r="D23" s="818">
        <f t="shared" si="5"/>
        <v>45302</v>
      </c>
      <c r="E23" s="817">
        <f t="shared" ref="E23" si="30">D23+4</f>
        <v>45306</v>
      </c>
      <c r="F23" s="817">
        <f t="shared" ref="F23" si="31">D23+6</f>
        <v>45308</v>
      </c>
      <c r="G23" s="783"/>
      <c r="H23" s="816">
        <f t="shared" si="4"/>
        <v>45303</v>
      </c>
      <c r="I23" s="162"/>
      <c r="J23" s="145"/>
      <c r="K23" s="145"/>
      <c r="L23" s="145"/>
    </row>
    <row r="24" spans="1:12" s="146" customFormat="1" ht="18" hidden="1" customHeight="1" x14ac:dyDescent="0.2">
      <c r="A24" s="918"/>
      <c r="B24" s="817" t="s">
        <v>464</v>
      </c>
      <c r="C24" s="817" t="s">
        <v>751</v>
      </c>
      <c r="D24" s="818">
        <f t="shared" si="5"/>
        <v>45309</v>
      </c>
      <c r="E24" s="817">
        <f t="shared" ref="E24" si="32">D24+4</f>
        <v>45313</v>
      </c>
      <c r="F24" s="817">
        <f t="shared" ref="F24" si="33">D24+6</f>
        <v>45315</v>
      </c>
      <c r="G24" s="783"/>
      <c r="H24" s="816">
        <f t="shared" si="4"/>
        <v>45310</v>
      </c>
      <c r="I24" s="162"/>
      <c r="J24" s="145"/>
      <c r="K24" s="145"/>
      <c r="L24" s="145"/>
    </row>
    <row r="25" spans="1:12" s="146" customFormat="1" ht="18" hidden="1" customHeight="1" x14ac:dyDescent="0.2">
      <c r="A25" s="918"/>
      <c r="B25" s="817" t="s">
        <v>466</v>
      </c>
      <c r="C25" s="817" t="s">
        <v>752</v>
      </c>
      <c r="D25" s="818">
        <f t="shared" si="5"/>
        <v>45316</v>
      </c>
      <c r="E25" s="817">
        <f t="shared" ref="E25" si="34">D25+4</f>
        <v>45320</v>
      </c>
      <c r="F25" s="817">
        <f t="shared" ref="F25" si="35">D25+6</f>
        <v>45322</v>
      </c>
      <c r="G25" s="783"/>
      <c r="H25" s="816">
        <f t="shared" si="4"/>
        <v>45317</v>
      </c>
      <c r="I25" s="162"/>
      <c r="J25" s="145"/>
      <c r="K25" s="145"/>
      <c r="L25" s="145"/>
    </row>
    <row r="26" spans="1:12" s="146" customFormat="1" ht="18.75" hidden="1" customHeight="1" x14ac:dyDescent="0.2">
      <c r="A26" s="918"/>
      <c r="B26" s="817" t="s">
        <v>469</v>
      </c>
      <c r="C26" s="817" t="s">
        <v>753</v>
      </c>
      <c r="D26" s="818">
        <v>45324</v>
      </c>
      <c r="E26" s="817">
        <f t="shared" ref="E26" si="36">D26+4</f>
        <v>45328</v>
      </c>
      <c r="F26" s="817">
        <f t="shared" ref="F26" si="37">D26+6</f>
        <v>45330</v>
      </c>
      <c r="G26" s="783"/>
      <c r="H26" s="816">
        <v>45324</v>
      </c>
      <c r="I26" s="162"/>
      <c r="J26" s="145"/>
      <c r="K26" s="145"/>
      <c r="L26" s="145"/>
    </row>
    <row r="27" spans="1:12" s="146" customFormat="1" ht="18.75" hidden="1" customHeight="1" x14ac:dyDescent="0.2">
      <c r="A27" s="918"/>
      <c r="B27" s="777" t="s">
        <v>471</v>
      </c>
      <c r="C27" s="777" t="s">
        <v>754</v>
      </c>
      <c r="D27" s="636">
        <v>45329</v>
      </c>
      <c r="E27" s="777">
        <f t="shared" ref="E27:E29" si="38">D27+4</f>
        <v>45333</v>
      </c>
      <c r="F27" s="777">
        <f t="shared" ref="F27:F29" si="39">D27+6</f>
        <v>45335</v>
      </c>
      <c r="G27" s="783"/>
      <c r="H27" s="816">
        <f t="shared" si="4"/>
        <v>45331</v>
      </c>
      <c r="I27" s="162"/>
      <c r="J27" s="145"/>
      <c r="K27" s="145"/>
      <c r="L27" s="145"/>
    </row>
    <row r="28" spans="1:12" s="146" customFormat="1" ht="18.75" hidden="1" customHeight="1" x14ac:dyDescent="0.2">
      <c r="A28" s="918" t="s">
        <v>483</v>
      </c>
      <c r="B28" s="816" t="s">
        <v>494</v>
      </c>
      <c r="C28" s="777" t="s">
        <v>755</v>
      </c>
      <c r="D28" s="819">
        <v>45337</v>
      </c>
      <c r="E28" s="820"/>
      <c r="F28" s="820"/>
      <c r="G28" s="783"/>
      <c r="H28" s="816">
        <f t="shared" si="4"/>
        <v>45338</v>
      </c>
      <c r="I28" s="162"/>
      <c r="J28" s="145"/>
      <c r="K28" s="145"/>
      <c r="L28" s="145"/>
    </row>
    <row r="29" spans="1:12" s="146" customFormat="1" ht="18.75" hidden="1" customHeight="1" x14ac:dyDescent="0.2">
      <c r="A29" s="918" t="s">
        <v>485</v>
      </c>
      <c r="B29" s="777" t="s">
        <v>473</v>
      </c>
      <c r="C29" s="777" t="s">
        <v>756</v>
      </c>
      <c r="D29" s="636">
        <f t="shared" si="5"/>
        <v>45344</v>
      </c>
      <c r="E29" s="777">
        <f t="shared" si="38"/>
        <v>45348</v>
      </c>
      <c r="F29" s="777">
        <f t="shared" si="39"/>
        <v>45350</v>
      </c>
      <c r="G29" s="783"/>
      <c r="H29" s="816">
        <f t="shared" si="4"/>
        <v>45345</v>
      </c>
      <c r="I29" s="162"/>
      <c r="J29" s="145"/>
      <c r="K29" s="145"/>
      <c r="L29" s="145"/>
    </row>
    <row r="30" spans="1:12" s="146" customFormat="1" ht="18.75" hidden="1" customHeight="1" x14ac:dyDescent="0.2">
      <c r="A30" s="918" t="s">
        <v>487</v>
      </c>
      <c r="B30" s="777" t="s">
        <v>476</v>
      </c>
      <c r="C30" s="777" t="s">
        <v>757</v>
      </c>
      <c r="D30" s="636">
        <v>45350</v>
      </c>
      <c r="E30" s="777">
        <f t="shared" ref="E30" si="40">D30+4</f>
        <v>45354</v>
      </c>
      <c r="F30" s="777">
        <f t="shared" ref="F30" si="41">D30+6</f>
        <v>45356</v>
      </c>
      <c r="G30" s="783"/>
      <c r="H30" s="816">
        <v>45352</v>
      </c>
      <c r="I30" s="162"/>
      <c r="J30" s="145"/>
      <c r="K30" s="145"/>
      <c r="L30" s="145"/>
    </row>
    <row r="31" spans="1:12" s="146" customFormat="1" ht="18.75" hidden="1" customHeight="1" x14ac:dyDescent="0.2">
      <c r="A31" s="918"/>
      <c r="B31" s="777" t="s">
        <v>464</v>
      </c>
      <c r="C31" s="777" t="s">
        <v>758</v>
      </c>
      <c r="D31" s="636">
        <v>45357</v>
      </c>
      <c r="E31" s="777">
        <f t="shared" ref="E31:E33" si="42">D31+4</f>
        <v>45361</v>
      </c>
      <c r="F31" s="777">
        <f t="shared" ref="F31:F33" si="43">D31+6</f>
        <v>45363</v>
      </c>
      <c r="G31" s="783"/>
      <c r="H31" s="816">
        <f t="shared" si="4"/>
        <v>45359</v>
      </c>
      <c r="I31" s="162"/>
      <c r="J31" s="145"/>
      <c r="K31" s="145"/>
      <c r="L31" s="145"/>
    </row>
    <row r="32" spans="1:12" s="146" customFormat="1" ht="18.75" hidden="1" customHeight="1" x14ac:dyDescent="0.2">
      <c r="A32" s="918"/>
      <c r="B32" s="1035" t="s">
        <v>466</v>
      </c>
      <c r="C32" s="1035" t="s">
        <v>759</v>
      </c>
      <c r="D32" s="1035">
        <v>45372</v>
      </c>
      <c r="E32" s="777">
        <f t="shared" si="42"/>
        <v>45376</v>
      </c>
      <c r="F32" s="777">
        <f t="shared" si="43"/>
        <v>45378</v>
      </c>
      <c r="G32" s="783"/>
      <c r="H32" s="777">
        <f t="shared" si="4"/>
        <v>45366</v>
      </c>
      <c r="I32" s="162"/>
      <c r="J32" s="145"/>
      <c r="K32" s="145"/>
      <c r="L32" s="145"/>
    </row>
    <row r="33" spans="1:12" s="146" customFormat="1" ht="18.75" hidden="1" customHeight="1" x14ac:dyDescent="0.2">
      <c r="A33" s="918"/>
      <c r="B33" s="1035" t="s">
        <v>469</v>
      </c>
      <c r="C33" s="1035" t="s">
        <v>760</v>
      </c>
      <c r="D33" s="1035">
        <v>45372</v>
      </c>
      <c r="E33" s="777">
        <f t="shared" si="42"/>
        <v>45376</v>
      </c>
      <c r="F33" s="777">
        <f t="shared" si="43"/>
        <v>45378</v>
      </c>
      <c r="G33" s="783"/>
      <c r="H33" s="777">
        <f t="shared" si="4"/>
        <v>45373</v>
      </c>
      <c r="I33" s="162"/>
      <c r="J33" s="145"/>
      <c r="K33" s="145"/>
      <c r="L33" s="145"/>
    </row>
    <row r="34" spans="1:12" s="146" customFormat="1" ht="18.75" hidden="1" customHeight="1" x14ac:dyDescent="0.2">
      <c r="A34" s="918"/>
      <c r="B34" s="1035" t="s">
        <v>471</v>
      </c>
      <c r="C34" s="1035" t="s">
        <v>761</v>
      </c>
      <c r="D34" s="1035">
        <v>45379</v>
      </c>
      <c r="E34" s="777">
        <f t="shared" ref="E34" si="44">D34+4</f>
        <v>45383</v>
      </c>
      <c r="F34" s="777">
        <f t="shared" ref="F34" si="45">D34+6</f>
        <v>45385</v>
      </c>
      <c r="G34" s="783"/>
      <c r="H34" s="777">
        <f t="shared" si="4"/>
        <v>45380</v>
      </c>
      <c r="I34" s="162"/>
      <c r="J34" s="145"/>
      <c r="K34" s="145"/>
      <c r="L34" s="145"/>
    </row>
    <row r="35" spans="1:12" s="146" customFormat="1" ht="18.75" hidden="1" customHeight="1" x14ac:dyDescent="0.2">
      <c r="A35" s="918" t="s">
        <v>483</v>
      </c>
      <c r="B35" s="1035" t="s">
        <v>462</v>
      </c>
      <c r="C35" s="1035" t="s">
        <v>762</v>
      </c>
      <c r="D35" s="1035">
        <v>45386</v>
      </c>
      <c r="E35" s="777">
        <f t="shared" ref="E35:E39" si="46">D35+4</f>
        <v>45390</v>
      </c>
      <c r="F35" s="777">
        <f t="shared" ref="F35:F39" si="47">D35+6</f>
        <v>45392</v>
      </c>
      <c r="G35" s="783"/>
      <c r="H35" s="777">
        <v>45387</v>
      </c>
      <c r="I35" s="162"/>
      <c r="J35" s="145"/>
      <c r="K35" s="145"/>
      <c r="L35" s="145"/>
    </row>
    <row r="36" spans="1:12" s="146" customFormat="1" ht="18.75" hidden="1" customHeight="1" x14ac:dyDescent="0.2">
      <c r="A36" s="918" t="s">
        <v>485</v>
      </c>
      <c r="B36" s="1035" t="s">
        <v>473</v>
      </c>
      <c r="C36" s="1035" t="s">
        <v>763</v>
      </c>
      <c r="D36" s="1035">
        <v>45405</v>
      </c>
      <c r="E36" s="777">
        <f t="shared" si="46"/>
        <v>45409</v>
      </c>
      <c r="F36" s="1115" t="s">
        <v>494</v>
      </c>
      <c r="G36" s="783"/>
      <c r="H36" s="777">
        <f t="shared" si="4"/>
        <v>45394</v>
      </c>
      <c r="I36" s="162"/>
      <c r="J36" s="145"/>
      <c r="K36" s="145"/>
      <c r="L36" s="145"/>
    </row>
    <row r="37" spans="1:12" s="146" customFormat="1" ht="18.75" hidden="1" customHeight="1" x14ac:dyDescent="0.2">
      <c r="A37" s="918" t="s">
        <v>487</v>
      </c>
      <c r="B37" s="1114" t="s">
        <v>476</v>
      </c>
      <c r="C37" s="1035" t="s">
        <v>764</v>
      </c>
      <c r="D37" s="1035">
        <v>45406</v>
      </c>
      <c r="E37" s="1183" t="s">
        <v>494</v>
      </c>
      <c r="F37" s="1184"/>
      <c r="G37" s="783"/>
      <c r="H37" s="777">
        <f t="shared" si="4"/>
        <v>45401</v>
      </c>
      <c r="I37" s="162"/>
      <c r="J37" s="145"/>
      <c r="K37" s="145"/>
      <c r="L37" s="145"/>
    </row>
    <row r="38" spans="1:12" s="146" customFormat="1" ht="18.75" hidden="1" customHeight="1" x14ac:dyDescent="0.2">
      <c r="A38" s="918" t="s">
        <v>765</v>
      </c>
      <c r="B38" s="1035" t="s">
        <v>464</v>
      </c>
      <c r="C38" s="1035" t="s">
        <v>766</v>
      </c>
      <c r="D38" s="1035">
        <v>45408</v>
      </c>
      <c r="E38" s="777">
        <v>45416</v>
      </c>
      <c r="F38" s="777">
        <v>45414</v>
      </c>
      <c r="G38" s="783"/>
      <c r="H38" s="777">
        <f t="shared" si="4"/>
        <v>45408</v>
      </c>
      <c r="I38" s="162"/>
      <c r="J38" s="145"/>
      <c r="K38" s="145"/>
      <c r="L38" s="145"/>
    </row>
    <row r="39" spans="1:12" s="146" customFormat="1" ht="18.75" hidden="1" customHeight="1" x14ac:dyDescent="0.2">
      <c r="A39" s="918" t="s">
        <v>466</v>
      </c>
      <c r="B39" s="1035" t="s">
        <v>469</v>
      </c>
      <c r="C39" s="1035" t="s">
        <v>767</v>
      </c>
      <c r="D39" s="1035">
        <v>45413</v>
      </c>
      <c r="E39" s="777">
        <f t="shared" si="46"/>
        <v>45417</v>
      </c>
      <c r="F39" s="777">
        <f t="shared" si="47"/>
        <v>45419</v>
      </c>
      <c r="G39" s="783"/>
      <c r="H39" s="777">
        <f t="shared" si="4"/>
        <v>45415</v>
      </c>
      <c r="I39" s="162"/>
      <c r="J39" s="145"/>
      <c r="K39" s="145"/>
      <c r="L39" s="145"/>
    </row>
    <row r="40" spans="1:12" s="146" customFormat="1" ht="18.75" hidden="1" customHeight="1" x14ac:dyDescent="0.2">
      <c r="A40" s="918" t="s">
        <v>469</v>
      </c>
      <c r="B40" s="1035" t="s">
        <v>466</v>
      </c>
      <c r="C40" s="1035" t="s">
        <v>768</v>
      </c>
      <c r="D40" s="1035">
        <v>45421</v>
      </c>
      <c r="E40" s="777">
        <f t="shared" ref="E40:E42" si="48">D40+4</f>
        <v>45425</v>
      </c>
      <c r="F40" s="777">
        <f t="shared" ref="F40:F42" si="49">D40+6</f>
        <v>45427</v>
      </c>
      <c r="G40" s="783"/>
      <c r="H40" s="777">
        <f t="shared" si="4"/>
        <v>45422</v>
      </c>
      <c r="I40" s="162"/>
      <c r="J40" s="145"/>
      <c r="K40" s="145"/>
      <c r="L40" s="145"/>
    </row>
    <row r="41" spans="1:12" s="146" customFormat="1" ht="18.75" hidden="1" customHeight="1" x14ac:dyDescent="0.2">
      <c r="A41" s="918"/>
      <c r="B41" s="1035" t="s">
        <v>471</v>
      </c>
      <c r="C41" s="1035" t="s">
        <v>769</v>
      </c>
      <c r="D41" s="1035">
        <v>45428</v>
      </c>
      <c r="E41" s="777">
        <f t="shared" si="48"/>
        <v>45432</v>
      </c>
      <c r="F41" s="777">
        <f t="shared" si="49"/>
        <v>45434</v>
      </c>
      <c r="G41" s="783"/>
      <c r="H41" s="777">
        <f t="shared" si="4"/>
        <v>45429</v>
      </c>
      <c r="I41" s="162"/>
      <c r="J41" s="145"/>
      <c r="K41" s="145"/>
      <c r="L41" s="145"/>
    </row>
    <row r="42" spans="1:12" s="146" customFormat="1" ht="18.75" hidden="1" customHeight="1" x14ac:dyDescent="0.2">
      <c r="A42" s="918" t="s">
        <v>462</v>
      </c>
      <c r="B42" s="1035" t="s">
        <v>502</v>
      </c>
      <c r="C42" s="1035" t="s">
        <v>770</v>
      </c>
      <c r="D42" s="1035">
        <v>45442</v>
      </c>
      <c r="E42" s="777">
        <f t="shared" si="48"/>
        <v>45446</v>
      </c>
      <c r="F42" s="777">
        <f t="shared" si="49"/>
        <v>45448</v>
      </c>
      <c r="G42" s="783"/>
      <c r="H42" s="777">
        <f t="shared" si="4"/>
        <v>45436</v>
      </c>
      <c r="I42" s="162"/>
      <c r="J42" s="145"/>
      <c r="K42" s="145"/>
      <c r="L42" s="145"/>
    </row>
    <row r="43" spans="1:12" s="146" customFormat="1" ht="18" hidden="1" customHeight="1" x14ac:dyDescent="0.2">
      <c r="A43" s="918"/>
      <c r="B43" s="1035" t="s">
        <v>476</v>
      </c>
      <c r="C43" s="1035" t="s">
        <v>771</v>
      </c>
      <c r="D43" s="916" t="s">
        <v>494</v>
      </c>
      <c r="E43" s="820" t="e">
        <f t="shared" ref="E43" si="50">D43+4</f>
        <v>#VALUE!</v>
      </c>
      <c r="F43" s="820" t="e">
        <f t="shared" ref="F43" si="51">D43+6</f>
        <v>#VALUE!</v>
      </c>
      <c r="G43" s="783"/>
      <c r="H43" s="777">
        <f t="shared" si="4"/>
        <v>45443</v>
      </c>
      <c r="I43" s="162"/>
      <c r="J43" s="145"/>
      <c r="K43" s="145"/>
      <c r="L43" s="145"/>
    </row>
    <row r="44" spans="1:12" s="146" customFormat="1" ht="18.75" hidden="1" customHeight="1" x14ac:dyDescent="0.2">
      <c r="A44" s="918" t="s">
        <v>473</v>
      </c>
      <c r="B44" s="1035" t="s">
        <v>464</v>
      </c>
      <c r="C44" s="1035" t="s">
        <v>772</v>
      </c>
      <c r="D44" s="916" t="s">
        <v>494</v>
      </c>
      <c r="E44" s="819" t="s">
        <v>494</v>
      </c>
      <c r="F44" s="819" t="s">
        <v>494</v>
      </c>
      <c r="G44" s="783"/>
      <c r="H44" s="777">
        <f t="shared" si="4"/>
        <v>45450</v>
      </c>
      <c r="I44" s="162"/>
      <c r="J44" s="145"/>
      <c r="K44" s="145"/>
      <c r="L44" s="145"/>
    </row>
    <row r="45" spans="1:12" s="146" customFormat="1" ht="18.75" hidden="1" customHeight="1" x14ac:dyDescent="0.2">
      <c r="A45" s="918" t="s">
        <v>773</v>
      </c>
      <c r="B45" s="1035" t="s">
        <v>473</v>
      </c>
      <c r="C45" s="1035" t="s">
        <v>774</v>
      </c>
      <c r="D45" s="1035">
        <v>45466</v>
      </c>
      <c r="E45" s="777">
        <f t="shared" ref="E45" si="52">D45+4</f>
        <v>45470</v>
      </c>
      <c r="F45" s="777">
        <f t="shared" ref="F45" si="53">D45+6</f>
        <v>45472</v>
      </c>
      <c r="G45" s="783"/>
      <c r="H45" s="777">
        <f t="shared" si="4"/>
        <v>45457</v>
      </c>
      <c r="I45" s="162"/>
      <c r="J45" s="145"/>
      <c r="K45" s="145"/>
      <c r="L45" s="145"/>
    </row>
    <row r="46" spans="1:12" s="146" customFormat="1" ht="18.75" hidden="1" customHeight="1" x14ac:dyDescent="0.2">
      <c r="A46" s="918" t="s">
        <v>473</v>
      </c>
      <c r="B46" s="1035" t="s">
        <v>469</v>
      </c>
      <c r="C46" s="1035" t="s">
        <v>775</v>
      </c>
      <c r="D46" s="916" t="s">
        <v>494</v>
      </c>
      <c r="E46" s="820" t="e">
        <f t="shared" ref="E46" si="54">D46+4</f>
        <v>#VALUE!</v>
      </c>
      <c r="F46" s="820" t="e">
        <f t="shared" ref="F46" si="55">D46+6</f>
        <v>#VALUE!</v>
      </c>
      <c r="G46" s="783"/>
      <c r="H46" s="777">
        <f t="shared" si="4"/>
        <v>45464</v>
      </c>
      <c r="I46" s="162"/>
      <c r="J46" s="145"/>
      <c r="K46" s="145"/>
      <c r="L46" s="145"/>
    </row>
    <row r="47" spans="1:12" s="146" customFormat="1" ht="18.75" hidden="1" customHeight="1" x14ac:dyDescent="0.2">
      <c r="A47" s="918"/>
      <c r="B47" s="1035" t="s">
        <v>776</v>
      </c>
      <c r="C47" s="1035" t="s">
        <v>777</v>
      </c>
      <c r="D47" s="916" t="s">
        <v>494</v>
      </c>
      <c r="E47" s="820" t="e">
        <f t="shared" ref="E47" si="56">D47+4</f>
        <v>#VALUE!</v>
      </c>
      <c r="F47" s="820" t="e">
        <f t="shared" ref="F47" si="57">D47+6</f>
        <v>#VALUE!</v>
      </c>
      <c r="G47" s="783"/>
      <c r="H47" s="777">
        <f t="shared" si="4"/>
        <v>45471</v>
      </c>
      <c r="I47" s="162"/>
      <c r="J47" s="145"/>
      <c r="K47" s="145"/>
      <c r="L47" s="145"/>
    </row>
    <row r="48" spans="1:12" s="146" customFormat="1" ht="18.75" hidden="1" customHeight="1" x14ac:dyDescent="0.2">
      <c r="A48" s="918" t="s">
        <v>471</v>
      </c>
      <c r="B48" s="1035" t="s">
        <v>466</v>
      </c>
      <c r="C48" s="1035" t="s">
        <v>778</v>
      </c>
      <c r="D48" s="1035">
        <v>45481</v>
      </c>
      <c r="E48" s="777">
        <f t="shared" ref="E48:E50" si="58">D48+4</f>
        <v>45485</v>
      </c>
      <c r="F48" s="916" t="s">
        <v>494</v>
      </c>
      <c r="G48" s="783"/>
      <c r="H48" s="777">
        <f t="shared" si="4"/>
        <v>45478</v>
      </c>
      <c r="I48" s="162"/>
      <c r="J48" s="145"/>
      <c r="K48" s="145"/>
      <c r="L48" s="145"/>
    </row>
    <row r="49" spans="1:12" s="146" customFormat="1" ht="18.75" hidden="1" customHeight="1" x14ac:dyDescent="0.2">
      <c r="A49" s="918" t="s">
        <v>471</v>
      </c>
      <c r="B49" s="1035" t="s">
        <v>779</v>
      </c>
      <c r="C49" s="1035" t="s">
        <v>780</v>
      </c>
      <c r="D49" s="1035">
        <v>45496</v>
      </c>
      <c r="E49" s="777">
        <f t="shared" ref="E49" si="59">D49+4</f>
        <v>45500</v>
      </c>
      <c r="F49" s="777">
        <f t="shared" ref="F49" si="60">D49+6</f>
        <v>45502</v>
      </c>
      <c r="G49" s="783"/>
      <c r="H49" s="777">
        <f t="shared" si="4"/>
        <v>45485</v>
      </c>
      <c r="I49" s="162"/>
      <c r="J49" s="145"/>
      <c r="K49" s="145"/>
      <c r="L49" s="145"/>
    </row>
    <row r="50" spans="1:12" s="146" customFormat="1" ht="18.75" hidden="1" customHeight="1" x14ac:dyDescent="0.2">
      <c r="A50" s="918" t="s">
        <v>464</v>
      </c>
      <c r="B50" s="1035" t="s">
        <v>471</v>
      </c>
      <c r="C50" s="1035" t="s">
        <v>781</v>
      </c>
      <c r="D50" s="1035">
        <v>45488</v>
      </c>
      <c r="E50" s="777">
        <f t="shared" si="58"/>
        <v>45492</v>
      </c>
      <c r="F50" s="777">
        <f t="shared" ref="F50" si="61">D50+6</f>
        <v>45494</v>
      </c>
      <c r="G50" s="783"/>
      <c r="H50" s="777">
        <f t="shared" si="4"/>
        <v>45492</v>
      </c>
      <c r="I50" s="162"/>
      <c r="J50" s="145"/>
      <c r="K50" s="145"/>
      <c r="L50" s="145"/>
    </row>
    <row r="51" spans="1:12" s="146" customFormat="1" ht="18.75" hidden="1" customHeight="1" x14ac:dyDescent="0.2">
      <c r="A51" s="918"/>
      <c r="B51" s="1035" t="s">
        <v>476</v>
      </c>
      <c r="C51" s="1035" t="s">
        <v>782</v>
      </c>
      <c r="D51" s="1035">
        <v>45504</v>
      </c>
      <c r="E51" s="777">
        <f t="shared" ref="E51:E53" si="62">D51+4</f>
        <v>45508</v>
      </c>
      <c r="F51" s="777">
        <f t="shared" ref="F51:F53" si="63">D51+6</f>
        <v>45510</v>
      </c>
      <c r="G51" s="783"/>
      <c r="H51" s="777">
        <f t="shared" si="4"/>
        <v>45499</v>
      </c>
      <c r="I51" s="162"/>
      <c r="J51" s="145"/>
      <c r="K51" s="145"/>
      <c r="L51" s="145"/>
    </row>
    <row r="52" spans="1:12" s="146" customFormat="1" ht="18.75" hidden="1" customHeight="1" x14ac:dyDescent="0.2">
      <c r="A52" s="918"/>
      <c r="B52" s="1035" t="s">
        <v>469</v>
      </c>
      <c r="C52" s="1035" t="s">
        <v>783</v>
      </c>
      <c r="D52" s="1035">
        <v>45507</v>
      </c>
      <c r="E52" s="777">
        <f t="shared" si="62"/>
        <v>45511</v>
      </c>
      <c r="F52" s="777">
        <f t="shared" si="63"/>
        <v>45513</v>
      </c>
      <c r="G52" s="783"/>
      <c r="H52" s="777">
        <f t="shared" si="4"/>
        <v>45506</v>
      </c>
      <c r="I52" s="162"/>
      <c r="J52" s="145"/>
      <c r="K52" s="145"/>
      <c r="L52" s="145"/>
    </row>
    <row r="53" spans="1:12" s="146" customFormat="1" ht="18.75" hidden="1" customHeight="1" x14ac:dyDescent="0.2">
      <c r="A53" s="918"/>
      <c r="B53" s="1035" t="s">
        <v>473</v>
      </c>
      <c r="C53" s="1035" t="s">
        <v>784</v>
      </c>
      <c r="D53" s="1035">
        <v>45516</v>
      </c>
      <c r="E53" s="777">
        <f t="shared" si="62"/>
        <v>45520</v>
      </c>
      <c r="F53" s="777">
        <f t="shared" si="63"/>
        <v>45522</v>
      </c>
      <c r="G53" s="783"/>
      <c r="H53" s="777">
        <f t="shared" si="4"/>
        <v>45513</v>
      </c>
      <c r="I53" s="162"/>
      <c r="J53" s="145"/>
      <c r="K53" s="145"/>
      <c r="L53" s="145"/>
    </row>
    <row r="54" spans="1:12" s="146" customFormat="1" ht="18.75" hidden="1" customHeight="1" x14ac:dyDescent="0.2">
      <c r="A54" s="918"/>
      <c r="B54" s="1035" t="s">
        <v>776</v>
      </c>
      <c r="C54" s="1035" t="s">
        <v>785</v>
      </c>
      <c r="D54" s="1035">
        <v>45527</v>
      </c>
      <c r="E54" s="777">
        <f t="shared" ref="E54:E55" si="64">D54+4</f>
        <v>45531</v>
      </c>
      <c r="F54" s="777">
        <f t="shared" ref="F54:F55" si="65">D54+6</f>
        <v>45533</v>
      </c>
      <c r="G54" s="783"/>
      <c r="H54" s="777">
        <f t="shared" si="4"/>
        <v>45520</v>
      </c>
      <c r="I54" s="162"/>
      <c r="J54" s="145"/>
      <c r="K54" s="145"/>
      <c r="L54" s="145"/>
    </row>
    <row r="55" spans="1:12" s="146" customFormat="1" ht="18.75" hidden="1" customHeight="1" x14ac:dyDescent="0.2">
      <c r="A55" s="918"/>
      <c r="B55" s="1035" t="s">
        <v>466</v>
      </c>
      <c r="C55" s="1035" t="s">
        <v>786</v>
      </c>
      <c r="D55" s="1035">
        <v>45529</v>
      </c>
      <c r="E55" s="777">
        <f t="shared" si="64"/>
        <v>45533</v>
      </c>
      <c r="F55" s="777">
        <f t="shared" si="65"/>
        <v>45535</v>
      </c>
      <c r="G55" s="783"/>
      <c r="H55" s="777">
        <f t="shared" si="4"/>
        <v>45527</v>
      </c>
      <c r="I55" s="162"/>
      <c r="J55" s="145"/>
      <c r="K55" s="145"/>
      <c r="L55" s="145"/>
    </row>
    <row r="56" spans="1:12" s="146" customFormat="1" ht="18.75" hidden="1" customHeight="1" x14ac:dyDescent="0.2">
      <c r="A56" s="918"/>
      <c r="B56" s="1035" t="s">
        <v>464</v>
      </c>
      <c r="C56" s="1035" t="s">
        <v>787</v>
      </c>
      <c r="D56" s="1035">
        <v>45536</v>
      </c>
      <c r="E56" s="777">
        <f t="shared" ref="E56:E61" si="66">D56+4</f>
        <v>45540</v>
      </c>
      <c r="F56" s="777">
        <f t="shared" ref="F56:F61" si="67">D56+6</f>
        <v>45542</v>
      </c>
      <c r="G56" s="783"/>
      <c r="H56" s="777">
        <f t="shared" si="4"/>
        <v>45534</v>
      </c>
      <c r="I56" s="162"/>
      <c r="J56" s="145"/>
      <c r="K56" s="145"/>
      <c r="L56" s="145"/>
    </row>
    <row r="57" spans="1:12" s="146" customFormat="1" ht="18.75" hidden="1" customHeight="1" x14ac:dyDescent="0.2">
      <c r="A57" s="918"/>
      <c r="B57" s="1035" t="s">
        <v>471</v>
      </c>
      <c r="C57" s="1035" t="s">
        <v>788</v>
      </c>
      <c r="D57" s="1035">
        <v>45540</v>
      </c>
      <c r="E57" s="777">
        <f t="shared" si="66"/>
        <v>45544</v>
      </c>
      <c r="F57" s="777">
        <f t="shared" si="67"/>
        <v>45546</v>
      </c>
      <c r="G57" s="783"/>
      <c r="H57" s="777">
        <f t="shared" si="4"/>
        <v>45541</v>
      </c>
      <c r="I57" s="162"/>
      <c r="J57" s="145"/>
      <c r="K57" s="145"/>
      <c r="L57" s="145"/>
    </row>
    <row r="58" spans="1:12" s="146" customFormat="1" ht="18.75" hidden="1" customHeight="1" x14ac:dyDescent="0.2">
      <c r="A58" s="918" t="s">
        <v>476</v>
      </c>
      <c r="B58" s="1035" t="s">
        <v>476</v>
      </c>
      <c r="C58" s="1035" t="s">
        <v>789</v>
      </c>
      <c r="D58" s="1035">
        <v>45559</v>
      </c>
      <c r="E58" s="777">
        <f t="shared" si="66"/>
        <v>45563</v>
      </c>
      <c r="F58" s="777">
        <f t="shared" si="67"/>
        <v>45565</v>
      </c>
      <c r="G58" s="783"/>
      <c r="H58" s="777">
        <f t="shared" si="4"/>
        <v>45548</v>
      </c>
      <c r="I58" s="162"/>
      <c r="J58" s="145"/>
      <c r="K58" s="145"/>
      <c r="L58" s="145"/>
    </row>
    <row r="59" spans="1:12" s="146" customFormat="1" ht="18.75" hidden="1" customHeight="1" x14ac:dyDescent="0.2">
      <c r="A59" s="918"/>
      <c r="B59" s="1035" t="s">
        <v>469</v>
      </c>
      <c r="C59" s="1035" t="s">
        <v>790</v>
      </c>
      <c r="D59" s="1035">
        <v>45560</v>
      </c>
      <c r="E59" s="777">
        <f t="shared" si="66"/>
        <v>45564</v>
      </c>
      <c r="F59" s="777">
        <f t="shared" si="67"/>
        <v>45566</v>
      </c>
      <c r="G59" s="783"/>
      <c r="H59" s="777">
        <f t="shared" si="4"/>
        <v>45555</v>
      </c>
      <c r="I59" s="162"/>
      <c r="J59" s="145"/>
      <c r="K59" s="145"/>
      <c r="L59" s="145"/>
    </row>
    <row r="60" spans="1:12" s="146" customFormat="1" ht="18.75" hidden="1" customHeight="1" x14ac:dyDescent="0.2">
      <c r="A60" s="918" t="s">
        <v>473</v>
      </c>
      <c r="B60" s="1035" t="s">
        <v>776</v>
      </c>
      <c r="C60" s="1035" t="s">
        <v>791</v>
      </c>
      <c r="D60" s="1035">
        <v>45566</v>
      </c>
      <c r="E60" s="777">
        <f t="shared" si="66"/>
        <v>45570</v>
      </c>
      <c r="F60" s="777">
        <f t="shared" si="67"/>
        <v>45572</v>
      </c>
      <c r="G60" s="783"/>
      <c r="H60" s="777">
        <f t="shared" si="4"/>
        <v>45562</v>
      </c>
      <c r="I60" s="162"/>
      <c r="J60" s="145"/>
      <c r="K60" s="145"/>
      <c r="L60" s="145"/>
    </row>
    <row r="61" spans="1:12" s="146" customFormat="1" ht="18.75" hidden="1" customHeight="1" x14ac:dyDescent="0.2">
      <c r="A61" s="918" t="s">
        <v>473</v>
      </c>
      <c r="B61" s="1035" t="s">
        <v>471</v>
      </c>
      <c r="C61" s="1035" t="s">
        <v>792</v>
      </c>
      <c r="D61" s="1035">
        <v>45575</v>
      </c>
      <c r="E61" s="777">
        <f t="shared" si="66"/>
        <v>45579</v>
      </c>
      <c r="F61" s="777">
        <f t="shared" si="67"/>
        <v>45581</v>
      </c>
      <c r="G61" s="783"/>
      <c r="H61" s="777">
        <f t="shared" si="4"/>
        <v>45569</v>
      </c>
      <c r="I61" s="162"/>
      <c r="J61" s="145"/>
      <c r="K61" s="145"/>
      <c r="L61" s="145"/>
    </row>
    <row r="62" spans="1:12" s="146" customFormat="1" ht="18.75" customHeight="1" x14ac:dyDescent="0.2">
      <c r="A62" s="918" t="s">
        <v>466</v>
      </c>
      <c r="B62" s="1035" t="s">
        <v>473</v>
      </c>
      <c r="C62" s="1035" t="s">
        <v>793</v>
      </c>
      <c r="D62" s="1035">
        <v>45582</v>
      </c>
      <c r="E62" s="1183" t="s">
        <v>494</v>
      </c>
      <c r="F62" s="1184"/>
      <c r="G62" s="783"/>
      <c r="H62" s="777">
        <f t="shared" si="4"/>
        <v>45576</v>
      </c>
      <c r="I62" s="162"/>
      <c r="J62" s="145"/>
      <c r="K62" s="145"/>
      <c r="L62" s="145"/>
    </row>
    <row r="63" spans="1:12" s="146" customFormat="1" ht="18.75" customHeight="1" x14ac:dyDescent="0.2">
      <c r="A63" s="918" t="s">
        <v>464</v>
      </c>
      <c r="B63" s="1035" t="s">
        <v>466</v>
      </c>
      <c r="C63" s="1035" t="s">
        <v>794</v>
      </c>
      <c r="D63" s="1035">
        <v>45585</v>
      </c>
      <c r="E63" s="777">
        <f t="shared" ref="E63:E69" si="68">D63+4</f>
        <v>45589</v>
      </c>
      <c r="F63" s="777">
        <f t="shared" ref="F63:F69" si="69">D63+6</f>
        <v>45591</v>
      </c>
      <c r="G63" s="783"/>
      <c r="H63" s="777">
        <f t="shared" si="4"/>
        <v>45583</v>
      </c>
      <c r="I63" s="162"/>
      <c r="J63" s="145"/>
      <c r="K63" s="145"/>
      <c r="L63" s="145"/>
    </row>
    <row r="64" spans="1:12" s="146" customFormat="1" ht="18.75" customHeight="1" x14ac:dyDescent="0.2">
      <c r="A64" s="918" t="s">
        <v>471</v>
      </c>
      <c r="B64" s="1035" t="s">
        <v>464</v>
      </c>
      <c r="C64" s="1035" t="s">
        <v>795</v>
      </c>
      <c r="D64" s="1035">
        <v>45589</v>
      </c>
      <c r="E64" s="777">
        <f t="shared" si="68"/>
        <v>45593</v>
      </c>
      <c r="F64" s="777">
        <f t="shared" si="69"/>
        <v>45595</v>
      </c>
      <c r="G64" s="783"/>
      <c r="H64" s="777">
        <f t="shared" si="4"/>
        <v>45590</v>
      </c>
      <c r="I64" s="162"/>
      <c r="J64" s="145"/>
      <c r="K64" s="145"/>
      <c r="L64" s="145"/>
    </row>
    <row r="65" spans="1:12" s="146" customFormat="1" ht="18.75" customHeight="1" x14ac:dyDescent="0.2">
      <c r="A65" s="918"/>
      <c r="B65" s="1035" t="s">
        <v>476</v>
      </c>
      <c r="C65" s="1035" t="s">
        <v>796</v>
      </c>
      <c r="D65" s="1035">
        <v>45596</v>
      </c>
      <c r="E65" s="777">
        <f t="shared" si="68"/>
        <v>45600</v>
      </c>
      <c r="F65" s="777">
        <f t="shared" si="69"/>
        <v>45602</v>
      </c>
      <c r="G65" s="783"/>
      <c r="H65" s="777">
        <f t="shared" si="4"/>
        <v>45597</v>
      </c>
      <c r="I65" s="162"/>
      <c r="J65" s="145"/>
      <c r="K65" s="145"/>
      <c r="L65" s="145"/>
    </row>
    <row r="66" spans="1:12" s="146" customFormat="1" ht="18.75" customHeight="1" x14ac:dyDescent="0.2">
      <c r="A66" s="918"/>
      <c r="B66" s="1035" t="s">
        <v>469</v>
      </c>
      <c r="C66" s="1035" t="s">
        <v>797</v>
      </c>
      <c r="D66" s="1035">
        <v>45605</v>
      </c>
      <c r="E66" s="777">
        <f t="shared" si="68"/>
        <v>45609</v>
      </c>
      <c r="F66" s="777">
        <f t="shared" si="69"/>
        <v>45611</v>
      </c>
      <c r="G66" s="783"/>
      <c r="H66" s="777">
        <f t="shared" si="4"/>
        <v>45604</v>
      </c>
      <c r="I66" s="162"/>
      <c r="J66" s="145"/>
      <c r="K66" s="145"/>
      <c r="L66" s="145"/>
    </row>
    <row r="67" spans="1:12" s="146" customFormat="1" ht="18.75" customHeight="1" x14ac:dyDescent="0.2">
      <c r="A67" s="918" t="s">
        <v>776</v>
      </c>
      <c r="B67" s="1114" t="s">
        <v>509</v>
      </c>
      <c r="C67" s="1035" t="s">
        <v>798</v>
      </c>
      <c r="D67" s="1035">
        <v>45610</v>
      </c>
      <c r="E67" s="777">
        <f t="shared" si="68"/>
        <v>45614</v>
      </c>
      <c r="F67" s="777">
        <f t="shared" si="69"/>
        <v>45616</v>
      </c>
      <c r="G67" s="783"/>
      <c r="H67" s="777">
        <f t="shared" si="4"/>
        <v>45611</v>
      </c>
      <c r="I67" s="162"/>
      <c r="J67" s="145"/>
      <c r="K67" s="145"/>
      <c r="L67" s="145"/>
    </row>
    <row r="68" spans="1:12" s="146" customFormat="1" ht="18.75" customHeight="1" x14ac:dyDescent="0.2">
      <c r="A68" s="918" t="s">
        <v>473</v>
      </c>
      <c r="B68" s="1035" t="s">
        <v>471</v>
      </c>
      <c r="C68" s="1035" t="s">
        <v>799</v>
      </c>
      <c r="D68" s="1035">
        <v>45617</v>
      </c>
      <c r="E68" s="777">
        <f t="shared" si="68"/>
        <v>45621</v>
      </c>
      <c r="F68" s="777">
        <f t="shared" si="69"/>
        <v>45623</v>
      </c>
      <c r="G68" s="783"/>
      <c r="H68" s="777">
        <f t="shared" si="4"/>
        <v>45618</v>
      </c>
      <c r="I68" s="162"/>
      <c r="J68" s="145"/>
      <c r="K68" s="145"/>
      <c r="L68" s="145"/>
    </row>
    <row r="69" spans="1:12" s="146" customFormat="1" ht="18.75" customHeight="1" x14ac:dyDescent="0.2">
      <c r="A69" s="918"/>
      <c r="B69" s="1035" t="s">
        <v>473</v>
      </c>
      <c r="C69" s="1035" t="s">
        <v>800</v>
      </c>
      <c r="D69" s="1035">
        <v>45624</v>
      </c>
      <c r="E69" s="777">
        <f t="shared" si="68"/>
        <v>45628</v>
      </c>
      <c r="F69" s="777">
        <f t="shared" si="69"/>
        <v>45630</v>
      </c>
      <c r="G69" s="783"/>
      <c r="H69" s="777">
        <f t="shared" si="4"/>
        <v>45625</v>
      </c>
      <c r="I69" s="162"/>
      <c r="J69" s="145"/>
      <c r="K69" s="145"/>
      <c r="L69" s="145"/>
    </row>
    <row r="72" spans="1:12" s="193" customFormat="1" ht="21" customHeight="1" x14ac:dyDescent="0.2">
      <c r="A72" s="825"/>
      <c r="B72" s="1182" t="s">
        <v>801</v>
      </c>
      <c r="C72" s="1182"/>
      <c r="D72" s="1182"/>
      <c r="E72" s="1182"/>
      <c r="F72" s="1182"/>
      <c r="G72" s="821"/>
      <c r="H72" s="821"/>
      <c r="I72" s="771"/>
      <c r="J72" s="788"/>
    </row>
    <row r="73" spans="1:12" s="193" customFormat="1" ht="21" customHeight="1" x14ac:dyDescent="0.2">
      <c r="A73" s="825"/>
      <c r="C73" s="771"/>
      <c r="D73" s="771"/>
      <c r="E73" s="771"/>
      <c r="F73" s="771"/>
      <c r="G73" s="821"/>
      <c r="H73" s="821"/>
      <c r="I73" s="771"/>
      <c r="J73" s="788"/>
    </row>
    <row r="74" spans="1:12" s="193" customFormat="1" ht="33" customHeight="1" x14ac:dyDescent="0.2">
      <c r="A74" s="825"/>
      <c r="B74" s="1185" t="s">
        <v>120</v>
      </c>
      <c r="C74" s="1186"/>
      <c r="D74" s="1176" t="s">
        <v>378</v>
      </c>
      <c r="E74" s="1020" t="s">
        <v>461</v>
      </c>
      <c r="F74" s="1030" t="s">
        <v>142</v>
      </c>
      <c r="G74" s="1020" t="s">
        <v>802</v>
      </c>
      <c r="H74" s="1020" t="s">
        <v>169</v>
      </c>
      <c r="I74" s="1020" t="s">
        <v>305</v>
      </c>
      <c r="J74" s="788"/>
      <c r="K74" s="917" t="s">
        <v>803</v>
      </c>
    </row>
    <row r="75" spans="1:12" s="193" customFormat="1" ht="21" customHeight="1" x14ac:dyDescent="0.2">
      <c r="A75" s="825"/>
      <c r="B75" s="1023" t="s">
        <v>380</v>
      </c>
      <c r="C75" s="1023" t="s">
        <v>381</v>
      </c>
      <c r="D75" s="1177"/>
      <c r="E75" s="1019" t="s">
        <v>240</v>
      </c>
      <c r="F75" s="1059" t="s">
        <v>260</v>
      </c>
      <c r="G75" s="1059" t="s">
        <v>214</v>
      </c>
      <c r="H75" s="1059" t="s">
        <v>317</v>
      </c>
      <c r="I75" s="1059" t="s">
        <v>804</v>
      </c>
      <c r="J75" s="788"/>
      <c r="K75" s="1135" t="s">
        <v>382</v>
      </c>
    </row>
    <row r="76" spans="1:12" s="193" customFormat="1" ht="21" hidden="1" customHeight="1" x14ac:dyDescent="0.2">
      <c r="A76" s="825"/>
      <c r="B76" s="822" t="s">
        <v>471</v>
      </c>
      <c r="C76" s="822" t="s">
        <v>472</v>
      </c>
      <c r="D76" s="636">
        <v>45294</v>
      </c>
      <c r="E76" s="822">
        <f t="shared" ref="E76" si="70">D76+2</f>
        <v>45296</v>
      </c>
      <c r="F76" s="823">
        <f t="shared" ref="F76" si="71">D76+5</f>
        <v>45299</v>
      </c>
      <c r="G76" s="822">
        <f t="shared" ref="G76" si="72">D76+10</f>
        <v>45304</v>
      </c>
      <c r="H76" s="822">
        <f t="shared" ref="H76" si="73">D76+16</f>
        <v>45310</v>
      </c>
      <c r="I76" s="822">
        <f t="shared" ref="I76" si="74">D76+21</f>
        <v>45315</v>
      </c>
      <c r="J76" s="788">
        <v>45291</v>
      </c>
      <c r="K76" s="827"/>
    </row>
    <row r="77" spans="1:12" s="193" customFormat="1" ht="21" hidden="1" customHeight="1" x14ac:dyDescent="0.2">
      <c r="A77" s="825"/>
      <c r="B77" s="822" t="s">
        <v>473</v>
      </c>
      <c r="C77" s="822" t="s">
        <v>474</v>
      </c>
      <c r="D77" s="636">
        <v>44932</v>
      </c>
      <c r="E77" s="822">
        <f t="shared" ref="E77" si="75">D77+2</f>
        <v>44934</v>
      </c>
      <c r="F77" s="822">
        <f t="shared" ref="F77" si="76">D77+5</f>
        <v>44937</v>
      </c>
      <c r="G77" s="822">
        <f t="shared" ref="G77" si="77">D77+10</f>
        <v>44942</v>
      </c>
      <c r="H77" s="822">
        <f t="shared" ref="H77" si="78">D77+16</f>
        <v>44948</v>
      </c>
      <c r="I77" s="822">
        <f t="shared" ref="I77" si="79">D77+21</f>
        <v>44953</v>
      </c>
      <c r="J77" s="788">
        <v>45298</v>
      </c>
      <c r="K77" s="827"/>
    </row>
    <row r="78" spans="1:12" s="193" customFormat="1" ht="21" hidden="1" customHeight="1" x14ac:dyDescent="0.2">
      <c r="A78" s="825" t="s">
        <v>475</v>
      </c>
      <c r="B78" s="822" t="s">
        <v>476</v>
      </c>
      <c r="C78" s="822" t="s">
        <v>477</v>
      </c>
      <c r="D78" s="636">
        <f t="shared" ref="D78:D80" si="80">D77+7</f>
        <v>44939</v>
      </c>
      <c r="E78" s="822">
        <f t="shared" ref="E78" si="81">D78+2</f>
        <v>44941</v>
      </c>
      <c r="F78" s="822">
        <f t="shared" ref="F78" si="82">D78+5</f>
        <v>44944</v>
      </c>
      <c r="G78" s="822">
        <f t="shared" ref="G78" si="83">D78+10</f>
        <v>44949</v>
      </c>
      <c r="H78" s="822">
        <f t="shared" ref="H78" si="84">D78+16</f>
        <v>44955</v>
      </c>
      <c r="I78" s="822">
        <f t="shared" ref="I78" si="85">D78+21</f>
        <v>44960</v>
      </c>
      <c r="J78" s="788">
        <v>45305</v>
      </c>
      <c r="K78" s="827"/>
    </row>
    <row r="79" spans="1:12" s="193" customFormat="1" ht="21" hidden="1" customHeight="1" x14ac:dyDescent="0.2">
      <c r="A79" s="825"/>
      <c r="B79" s="822" t="s">
        <v>462</v>
      </c>
      <c r="C79" s="822" t="s">
        <v>478</v>
      </c>
      <c r="D79" s="636">
        <f t="shared" si="80"/>
        <v>44946</v>
      </c>
      <c r="E79" s="822">
        <f t="shared" ref="E79" si="86">D79+2</f>
        <v>44948</v>
      </c>
      <c r="F79" s="823">
        <f t="shared" ref="F79" si="87">D79+5</f>
        <v>44951</v>
      </c>
      <c r="G79" s="822">
        <f t="shared" ref="G79" si="88">D79+10</f>
        <v>44956</v>
      </c>
      <c r="H79" s="822">
        <f t="shared" ref="H79" si="89">D79+16</f>
        <v>44962</v>
      </c>
      <c r="I79" s="823">
        <f t="shared" ref="I79" si="90">D79+21</f>
        <v>44967</v>
      </c>
      <c r="J79" s="788">
        <v>45312</v>
      </c>
      <c r="K79" s="827"/>
    </row>
    <row r="80" spans="1:12" s="193" customFormat="1" ht="21" hidden="1" customHeight="1" x14ac:dyDescent="0.2">
      <c r="A80" s="825"/>
      <c r="B80" s="822" t="s">
        <v>464</v>
      </c>
      <c r="C80" s="822" t="s">
        <v>479</v>
      </c>
      <c r="D80" s="636">
        <f t="shared" si="80"/>
        <v>44953</v>
      </c>
      <c r="E80" s="822">
        <f t="shared" ref="E80" si="91">D80+2</f>
        <v>44955</v>
      </c>
      <c r="F80" s="823">
        <f t="shared" ref="F80" si="92">D80+5</f>
        <v>44958</v>
      </c>
      <c r="G80" s="822">
        <f t="shared" ref="G80" si="93">D80+10</f>
        <v>44963</v>
      </c>
      <c r="H80" s="822">
        <f t="shared" ref="H80" si="94">D80+16</f>
        <v>44969</v>
      </c>
      <c r="I80" s="823">
        <f t="shared" ref="I80" si="95">D80+21</f>
        <v>44974</v>
      </c>
      <c r="J80" s="788">
        <v>45319</v>
      </c>
      <c r="K80" s="827"/>
    </row>
    <row r="81" spans="1:11" s="193" customFormat="1" ht="18" hidden="1" customHeight="1" x14ac:dyDescent="0.2">
      <c r="A81" s="825"/>
      <c r="B81" s="822" t="s">
        <v>466</v>
      </c>
      <c r="C81" s="822" t="s">
        <v>480</v>
      </c>
      <c r="D81" s="636">
        <v>45330</v>
      </c>
      <c r="E81" s="822">
        <f t="shared" ref="E81" si="96">D81+2</f>
        <v>45332</v>
      </c>
      <c r="F81" s="822">
        <f t="shared" ref="F81" si="97">D81+5</f>
        <v>45335</v>
      </c>
      <c r="G81" s="822">
        <f t="shared" ref="G81" si="98">D81+10</f>
        <v>45340</v>
      </c>
      <c r="H81" s="822">
        <f t="shared" ref="H81" si="99">D81+16</f>
        <v>45346</v>
      </c>
      <c r="I81" s="822">
        <f t="shared" ref="I81" si="100">D81+21</f>
        <v>45351</v>
      </c>
      <c r="J81" s="788">
        <v>45326</v>
      </c>
      <c r="K81" s="827"/>
    </row>
    <row r="82" spans="1:11" s="193" customFormat="1" ht="18" hidden="1" customHeight="1" x14ac:dyDescent="0.2">
      <c r="A82" s="825"/>
      <c r="B82" s="822" t="s">
        <v>469</v>
      </c>
      <c r="C82" s="822" t="s">
        <v>481</v>
      </c>
      <c r="D82" s="636">
        <v>45333</v>
      </c>
      <c r="E82" s="822">
        <f t="shared" ref="E82" si="101">D82+2</f>
        <v>45335</v>
      </c>
      <c r="F82" s="822">
        <f t="shared" ref="F82" si="102">D82+5</f>
        <v>45338</v>
      </c>
      <c r="G82" s="822">
        <f t="shared" ref="G82" si="103">D82+10</f>
        <v>45343</v>
      </c>
      <c r="H82" s="822">
        <f t="shared" ref="H82" si="104">D82+16</f>
        <v>45349</v>
      </c>
      <c r="I82" s="822">
        <f t="shared" ref="I82" si="105">D82+21</f>
        <v>45354</v>
      </c>
      <c r="K82" s="813">
        <v>45333</v>
      </c>
    </row>
    <row r="83" spans="1:11" s="193" customFormat="1" ht="18" hidden="1" customHeight="1" x14ac:dyDescent="0.2">
      <c r="A83" s="825"/>
      <c r="B83" s="822" t="s">
        <v>471</v>
      </c>
      <c r="C83" s="822" t="s">
        <v>482</v>
      </c>
      <c r="D83" s="636">
        <v>45340</v>
      </c>
      <c r="E83" s="822">
        <f t="shared" ref="E83" si="106">D83+2</f>
        <v>45342</v>
      </c>
      <c r="F83" s="822">
        <f t="shared" ref="F83" si="107">D83+5</f>
        <v>45345</v>
      </c>
      <c r="G83" s="822">
        <f t="shared" ref="G83" si="108">D83+10</f>
        <v>45350</v>
      </c>
      <c r="H83" s="822">
        <f t="shared" ref="H83" si="109">D83+16</f>
        <v>45356</v>
      </c>
      <c r="I83" s="822">
        <f t="shared" ref="I83" si="110">D83+21</f>
        <v>45361</v>
      </c>
      <c r="K83" s="813">
        <v>45340</v>
      </c>
    </row>
    <row r="84" spans="1:11" s="193" customFormat="1" ht="18" hidden="1" customHeight="1" x14ac:dyDescent="0.2">
      <c r="A84" s="825" t="s">
        <v>483</v>
      </c>
      <c r="B84" s="824" t="s">
        <v>462</v>
      </c>
      <c r="C84" s="822" t="s">
        <v>484</v>
      </c>
      <c r="D84" s="636">
        <v>45347</v>
      </c>
      <c r="E84" s="822">
        <f t="shared" ref="E84" si="111">D84+2</f>
        <v>45349</v>
      </c>
      <c r="F84" s="822">
        <f t="shared" ref="F84" si="112">D84+5</f>
        <v>45352</v>
      </c>
      <c r="G84" s="822">
        <f t="shared" ref="G84" si="113">D84+10</f>
        <v>45357</v>
      </c>
      <c r="H84" s="822">
        <f t="shared" ref="H84" si="114">D84+16</f>
        <v>45363</v>
      </c>
      <c r="I84" s="822">
        <f t="shared" ref="I84" si="115">D84+21</f>
        <v>45368</v>
      </c>
      <c r="K84" s="813">
        <v>45347</v>
      </c>
    </row>
    <row r="85" spans="1:11" s="193" customFormat="1" ht="18" hidden="1" customHeight="1" x14ac:dyDescent="0.2">
      <c r="A85" s="825" t="s">
        <v>485</v>
      </c>
      <c r="B85" s="824" t="s">
        <v>473</v>
      </c>
      <c r="C85" s="822" t="s">
        <v>486</v>
      </c>
      <c r="D85" s="636">
        <v>45358</v>
      </c>
      <c r="E85" s="822">
        <f t="shared" ref="E85" si="116">D85+2</f>
        <v>45360</v>
      </c>
      <c r="F85" s="822">
        <f t="shared" ref="F85" si="117">D85+5</f>
        <v>45363</v>
      </c>
      <c r="G85" s="822">
        <f t="shared" ref="G85" si="118">D85+10</f>
        <v>45368</v>
      </c>
      <c r="H85" s="822">
        <f t="shared" ref="H85" si="119">D85+16</f>
        <v>45374</v>
      </c>
      <c r="I85" s="822">
        <f t="shared" ref="I85" si="120">D85+21</f>
        <v>45379</v>
      </c>
      <c r="K85" s="813">
        <v>45354</v>
      </c>
    </row>
    <row r="86" spans="1:11" s="193" customFormat="1" ht="18" hidden="1" customHeight="1" x14ac:dyDescent="0.2">
      <c r="A86" s="825" t="s">
        <v>487</v>
      </c>
      <c r="B86" s="824" t="s">
        <v>476</v>
      </c>
      <c r="C86" s="822" t="s">
        <v>488</v>
      </c>
      <c r="D86" s="636">
        <v>45360</v>
      </c>
      <c r="E86" s="822">
        <f t="shared" ref="E86" si="121">D86+2</f>
        <v>45362</v>
      </c>
      <c r="F86" s="822">
        <f t="shared" ref="F86" si="122">D86+5</f>
        <v>45365</v>
      </c>
      <c r="G86" s="822">
        <f t="shared" ref="G86" si="123">D86+10</f>
        <v>45370</v>
      </c>
      <c r="H86" s="822">
        <f t="shared" ref="H86" si="124">D86+16</f>
        <v>45376</v>
      </c>
      <c r="I86" s="822">
        <f t="shared" ref="I86" si="125">D86+21</f>
        <v>45381</v>
      </c>
      <c r="K86" s="813">
        <f t="shared" ref="K86:K124" si="126">K85+7</f>
        <v>45361</v>
      </c>
    </row>
    <row r="87" spans="1:11" s="193" customFormat="1" ht="18" hidden="1" customHeight="1" x14ac:dyDescent="0.2">
      <c r="A87" s="825"/>
      <c r="B87" s="822" t="s">
        <v>464</v>
      </c>
      <c r="C87" s="822" t="s">
        <v>489</v>
      </c>
      <c r="D87" s="636">
        <v>45369</v>
      </c>
      <c r="E87" s="822">
        <f t="shared" ref="E87" si="127">D87+2</f>
        <v>45371</v>
      </c>
      <c r="F87" s="822">
        <f t="shared" ref="F87" si="128">D87+5</f>
        <v>45374</v>
      </c>
      <c r="G87" s="822">
        <f t="shared" ref="G87" si="129">D87+10</f>
        <v>45379</v>
      </c>
      <c r="H87" s="822">
        <f t="shared" ref="H87" si="130">D87+16</f>
        <v>45385</v>
      </c>
      <c r="I87" s="822">
        <f t="shared" ref="I87" si="131">D87+21</f>
        <v>45390</v>
      </c>
      <c r="K87" s="813">
        <f t="shared" si="126"/>
        <v>45368</v>
      </c>
    </row>
    <row r="88" spans="1:11" s="193" customFormat="1" ht="18" hidden="1" customHeight="1" x14ac:dyDescent="0.2">
      <c r="A88" s="825"/>
      <c r="B88" s="968" t="s">
        <v>466</v>
      </c>
      <c r="C88" s="968" t="s">
        <v>490</v>
      </c>
      <c r="D88" s="777">
        <v>45381</v>
      </c>
      <c r="E88" s="822">
        <f t="shared" ref="E88:E89" si="132">D88+2</f>
        <v>45383</v>
      </c>
      <c r="F88" s="822">
        <f t="shared" ref="F88" si="133">D88+5</f>
        <v>45386</v>
      </c>
      <c r="G88" s="822">
        <f t="shared" ref="G88" si="134">D88+10</f>
        <v>45391</v>
      </c>
      <c r="H88" s="822">
        <f t="shared" ref="H88" si="135">D88+16</f>
        <v>45397</v>
      </c>
      <c r="I88" s="822">
        <f t="shared" ref="I88" si="136">D88+21</f>
        <v>45402</v>
      </c>
      <c r="K88" s="777">
        <v>45376</v>
      </c>
    </row>
    <row r="89" spans="1:11" s="193" customFormat="1" ht="18" hidden="1" customHeight="1" x14ac:dyDescent="0.2">
      <c r="A89" s="825"/>
      <c r="B89" s="968" t="s">
        <v>469</v>
      </c>
      <c r="C89" s="968" t="s">
        <v>491</v>
      </c>
      <c r="D89" s="777">
        <v>45385</v>
      </c>
      <c r="E89" s="822">
        <f t="shared" si="132"/>
        <v>45387</v>
      </c>
      <c r="F89" s="822">
        <f t="shared" ref="F89" si="137">D89+5</f>
        <v>45390</v>
      </c>
      <c r="G89" s="822">
        <f t="shared" ref="G89" si="138">D89+10</f>
        <v>45395</v>
      </c>
      <c r="H89" s="822">
        <f t="shared" ref="H89" si="139">D89+16</f>
        <v>45401</v>
      </c>
      <c r="I89" s="822">
        <f t="shared" ref="I89" si="140">D89+21</f>
        <v>45406</v>
      </c>
      <c r="K89" s="777">
        <f t="shared" si="126"/>
        <v>45383</v>
      </c>
    </row>
    <row r="90" spans="1:11" s="193" customFormat="1" ht="18" hidden="1" customHeight="1" x14ac:dyDescent="0.2">
      <c r="A90" s="825"/>
      <c r="B90" s="968" t="s">
        <v>471</v>
      </c>
      <c r="C90" s="968" t="s">
        <v>492</v>
      </c>
      <c r="D90" s="777">
        <v>45388</v>
      </c>
      <c r="E90" s="822">
        <f>D90+2</f>
        <v>45390</v>
      </c>
      <c r="F90" s="822">
        <f>D90+5</f>
        <v>45393</v>
      </c>
      <c r="G90" s="822">
        <f>D90+10</f>
        <v>45398</v>
      </c>
      <c r="H90" s="822">
        <f>D90+16</f>
        <v>45404</v>
      </c>
      <c r="I90" s="822">
        <f>D90+21</f>
        <v>45409</v>
      </c>
      <c r="K90" s="777">
        <f t="shared" si="126"/>
        <v>45390</v>
      </c>
    </row>
    <row r="91" spans="1:11" s="193" customFormat="1" ht="18" hidden="1" customHeight="1" x14ac:dyDescent="0.2">
      <c r="A91" s="825" t="s">
        <v>483</v>
      </c>
      <c r="B91" s="1060" t="s">
        <v>462</v>
      </c>
      <c r="C91" s="1035" t="s">
        <v>493</v>
      </c>
      <c r="D91" s="1035">
        <v>45394</v>
      </c>
      <c r="E91" s="822">
        <f t="shared" ref="E91:E95" si="141">D91+2</f>
        <v>45396</v>
      </c>
      <c r="F91" s="822">
        <f t="shared" ref="F91:F95" si="142">D91+5</f>
        <v>45399</v>
      </c>
      <c r="G91" s="822">
        <f t="shared" ref="G91:G95" si="143">D91+10</f>
        <v>45404</v>
      </c>
      <c r="H91" s="822">
        <f t="shared" ref="H91:H95" si="144">D91+16</f>
        <v>45410</v>
      </c>
      <c r="I91" s="822">
        <f t="shared" ref="I91:I95" si="145">D91+21</f>
        <v>45415</v>
      </c>
      <c r="K91" s="777">
        <f t="shared" si="126"/>
        <v>45397</v>
      </c>
    </row>
    <row r="92" spans="1:11" s="193" customFormat="1" ht="18" hidden="1" customHeight="1" x14ac:dyDescent="0.2">
      <c r="A92" s="825" t="s">
        <v>473</v>
      </c>
      <c r="B92" s="1115" t="s">
        <v>494</v>
      </c>
      <c r="C92" s="1035" t="s">
        <v>495</v>
      </c>
      <c r="D92" s="820">
        <v>45406</v>
      </c>
      <c r="E92" s="886">
        <f t="shared" si="141"/>
        <v>45408</v>
      </c>
      <c r="F92" s="886">
        <f t="shared" si="142"/>
        <v>45411</v>
      </c>
      <c r="G92" s="886">
        <f t="shared" si="143"/>
        <v>45416</v>
      </c>
      <c r="H92" s="886">
        <f t="shared" si="144"/>
        <v>45422</v>
      </c>
      <c r="I92" s="886">
        <f t="shared" si="145"/>
        <v>45427</v>
      </c>
      <c r="K92" s="777">
        <v>45403</v>
      </c>
    </row>
    <row r="93" spans="1:11" s="193" customFormat="1" ht="18" hidden="1" customHeight="1" x14ac:dyDescent="0.2">
      <c r="A93" s="825" t="s">
        <v>476</v>
      </c>
      <c r="B93" s="1060" t="s">
        <v>473</v>
      </c>
      <c r="C93" s="1035" t="s">
        <v>496</v>
      </c>
      <c r="D93" s="1035">
        <v>45419</v>
      </c>
      <c r="E93" s="822">
        <f t="shared" si="141"/>
        <v>45421</v>
      </c>
      <c r="F93" s="822">
        <f t="shared" si="142"/>
        <v>45424</v>
      </c>
      <c r="G93" s="822">
        <f t="shared" si="143"/>
        <v>45429</v>
      </c>
      <c r="H93" s="822">
        <f t="shared" si="144"/>
        <v>45435</v>
      </c>
      <c r="I93" s="822">
        <f t="shared" si="145"/>
        <v>45440</v>
      </c>
      <c r="K93" s="777">
        <f t="shared" si="126"/>
        <v>45410</v>
      </c>
    </row>
    <row r="94" spans="1:11" s="193" customFormat="1" ht="20.100000000000001" hidden="1" customHeight="1" x14ac:dyDescent="0.2">
      <c r="A94" s="825" t="s">
        <v>497</v>
      </c>
      <c r="B94" s="1035" t="s">
        <v>464</v>
      </c>
      <c r="C94" s="1035" t="s">
        <v>498</v>
      </c>
      <c r="D94" s="1035">
        <v>45426</v>
      </c>
      <c r="E94" s="822">
        <v>45423</v>
      </c>
      <c r="F94" s="822">
        <f t="shared" si="142"/>
        <v>45431</v>
      </c>
      <c r="G94" s="822">
        <f t="shared" si="143"/>
        <v>45436</v>
      </c>
      <c r="H94" s="822">
        <f t="shared" si="144"/>
        <v>45442</v>
      </c>
      <c r="I94" s="822">
        <f t="shared" si="145"/>
        <v>45447</v>
      </c>
      <c r="K94" s="777">
        <f t="shared" si="126"/>
        <v>45417</v>
      </c>
    </row>
    <row r="95" spans="1:11" s="193" customFormat="1" ht="20.100000000000001" hidden="1" customHeight="1" x14ac:dyDescent="0.2">
      <c r="A95" s="825" t="s">
        <v>466</v>
      </c>
      <c r="B95" s="1035" t="s">
        <v>469</v>
      </c>
      <c r="C95" s="1035" t="s">
        <v>499</v>
      </c>
      <c r="D95" s="1035">
        <v>45423</v>
      </c>
      <c r="E95" s="822">
        <f t="shared" si="141"/>
        <v>45425</v>
      </c>
      <c r="F95" s="822">
        <f t="shared" si="142"/>
        <v>45428</v>
      </c>
      <c r="G95" s="822">
        <f t="shared" si="143"/>
        <v>45433</v>
      </c>
      <c r="H95" s="822">
        <f t="shared" si="144"/>
        <v>45439</v>
      </c>
      <c r="I95" s="822">
        <f t="shared" si="145"/>
        <v>45444</v>
      </c>
      <c r="K95" s="777">
        <f t="shared" si="126"/>
        <v>45424</v>
      </c>
    </row>
    <row r="96" spans="1:11" s="193" customFormat="1" ht="20.100000000000001" hidden="1" customHeight="1" x14ac:dyDescent="0.2">
      <c r="A96" s="825" t="s">
        <v>469</v>
      </c>
      <c r="B96" s="1035" t="s">
        <v>466</v>
      </c>
      <c r="C96" s="1035" t="s">
        <v>500</v>
      </c>
      <c r="D96" s="1035">
        <f t="shared" ref="D96" si="146">D95+7</f>
        <v>45430</v>
      </c>
      <c r="E96" s="916" t="s">
        <v>494</v>
      </c>
      <c r="F96" s="916" t="s">
        <v>494</v>
      </c>
      <c r="G96" s="822">
        <f t="shared" ref="G96:G102" si="147">D96+10</f>
        <v>45440</v>
      </c>
      <c r="H96" s="822">
        <f t="shared" ref="H96:H102" si="148">D96+16</f>
        <v>45446</v>
      </c>
      <c r="I96" s="822">
        <f t="shared" ref="I96:I102" si="149">D96+21</f>
        <v>45451</v>
      </c>
      <c r="K96" s="777">
        <f t="shared" si="126"/>
        <v>45431</v>
      </c>
    </row>
    <row r="97" spans="1:11" s="193" customFormat="1" ht="20.100000000000001" hidden="1" customHeight="1" x14ac:dyDescent="0.2">
      <c r="A97" s="825"/>
      <c r="B97" s="1035" t="s">
        <v>471</v>
      </c>
      <c r="C97" s="1035" t="s">
        <v>501</v>
      </c>
      <c r="D97" s="1035">
        <v>45441</v>
      </c>
      <c r="E97" s="822">
        <f t="shared" ref="E97:E102" si="150">D97+2</f>
        <v>45443</v>
      </c>
      <c r="F97" s="822">
        <f t="shared" ref="F97:F101" si="151">D97+5</f>
        <v>45446</v>
      </c>
      <c r="G97" s="822">
        <f t="shared" si="147"/>
        <v>45451</v>
      </c>
      <c r="H97" s="822">
        <f t="shared" si="148"/>
        <v>45457</v>
      </c>
      <c r="I97" s="822">
        <f t="shared" si="149"/>
        <v>45462</v>
      </c>
      <c r="K97" s="777">
        <f t="shared" si="126"/>
        <v>45438</v>
      </c>
    </row>
    <row r="98" spans="1:11" s="193" customFormat="1" ht="20.100000000000001" hidden="1" customHeight="1" x14ac:dyDescent="0.2">
      <c r="A98" s="825" t="s">
        <v>462</v>
      </c>
      <c r="B98" s="1035" t="s">
        <v>502</v>
      </c>
      <c r="C98" s="1035" t="s">
        <v>503</v>
      </c>
      <c r="D98" s="1035">
        <v>45454</v>
      </c>
      <c r="E98" s="822">
        <f t="shared" si="150"/>
        <v>45456</v>
      </c>
      <c r="F98" s="916" t="s">
        <v>494</v>
      </c>
      <c r="G98" s="822">
        <f t="shared" si="147"/>
        <v>45464</v>
      </c>
      <c r="H98" s="822">
        <f t="shared" si="148"/>
        <v>45470</v>
      </c>
      <c r="I98" s="916" t="s">
        <v>494</v>
      </c>
      <c r="K98" s="777">
        <f t="shared" si="126"/>
        <v>45445</v>
      </c>
    </row>
    <row r="99" spans="1:11" s="193" customFormat="1" ht="20.100000000000001" hidden="1" customHeight="1" x14ac:dyDescent="0.2">
      <c r="A99" s="825" t="s">
        <v>504</v>
      </c>
      <c r="B99" s="1035" t="s">
        <v>464</v>
      </c>
      <c r="C99" s="1035" t="s">
        <v>505</v>
      </c>
      <c r="D99" s="1035">
        <v>45457</v>
      </c>
      <c r="E99" s="916" t="s">
        <v>494</v>
      </c>
      <c r="F99" s="916" t="s">
        <v>494</v>
      </c>
      <c r="G99" s="822">
        <f t="shared" si="147"/>
        <v>45467</v>
      </c>
      <c r="H99" s="822">
        <f t="shared" si="148"/>
        <v>45473</v>
      </c>
      <c r="I99" s="822">
        <f t="shared" si="149"/>
        <v>45478</v>
      </c>
      <c r="K99" s="777">
        <f t="shared" si="126"/>
        <v>45452</v>
      </c>
    </row>
    <row r="100" spans="1:11" s="193" customFormat="1" ht="20.100000000000001" hidden="1" customHeight="1" x14ac:dyDescent="0.2">
      <c r="A100" s="825" t="s">
        <v>506</v>
      </c>
      <c r="B100" s="1035" t="s">
        <v>476</v>
      </c>
      <c r="C100" s="1035" t="s">
        <v>507</v>
      </c>
      <c r="D100" s="1035">
        <v>45461</v>
      </c>
      <c r="E100" s="822">
        <f t="shared" ref="E100" si="152">D100+2</f>
        <v>45463</v>
      </c>
      <c r="F100" s="822">
        <f t="shared" ref="F100" si="153">D100+5</f>
        <v>45466</v>
      </c>
      <c r="G100" s="822">
        <f t="shared" ref="G100" si="154">D100+10</f>
        <v>45471</v>
      </c>
      <c r="H100" s="822">
        <f t="shared" ref="H100" si="155">D100+16</f>
        <v>45477</v>
      </c>
      <c r="I100" s="822">
        <f t="shared" ref="I100" si="156">D100+21</f>
        <v>45482</v>
      </c>
      <c r="K100" s="777">
        <f t="shared" si="126"/>
        <v>45459</v>
      </c>
    </row>
    <row r="101" spans="1:11" s="193" customFormat="1" ht="20.100000000000001" hidden="1" customHeight="1" x14ac:dyDescent="0.2">
      <c r="A101" s="825" t="s">
        <v>773</v>
      </c>
      <c r="B101" s="1035" t="s">
        <v>469</v>
      </c>
      <c r="C101" s="1035" t="s">
        <v>805</v>
      </c>
      <c r="D101" s="1035">
        <v>45470</v>
      </c>
      <c r="E101" s="822">
        <f t="shared" si="150"/>
        <v>45472</v>
      </c>
      <c r="F101" s="822">
        <f t="shared" si="151"/>
        <v>45475</v>
      </c>
      <c r="G101" s="822">
        <f t="shared" si="147"/>
        <v>45480</v>
      </c>
      <c r="H101" s="822">
        <f t="shared" si="148"/>
        <v>45486</v>
      </c>
      <c r="I101" s="822">
        <f t="shared" si="149"/>
        <v>45491</v>
      </c>
      <c r="K101" s="777">
        <f t="shared" si="126"/>
        <v>45466</v>
      </c>
    </row>
    <row r="102" spans="1:11" s="193" customFormat="1" ht="20.100000000000001" hidden="1" customHeight="1" x14ac:dyDescent="0.2">
      <c r="A102" s="825" t="s">
        <v>469</v>
      </c>
      <c r="B102" s="1035" t="s">
        <v>473</v>
      </c>
      <c r="C102" s="1035" t="s">
        <v>806</v>
      </c>
      <c r="D102" s="1035">
        <v>45478</v>
      </c>
      <c r="E102" s="822">
        <f t="shared" si="150"/>
        <v>45480</v>
      </c>
      <c r="F102" s="916" t="s">
        <v>494</v>
      </c>
      <c r="G102" s="822">
        <f t="shared" si="147"/>
        <v>45488</v>
      </c>
      <c r="H102" s="822">
        <f t="shared" si="148"/>
        <v>45494</v>
      </c>
      <c r="I102" s="822">
        <f t="shared" si="149"/>
        <v>45499</v>
      </c>
      <c r="K102" s="777">
        <f t="shared" si="126"/>
        <v>45473</v>
      </c>
    </row>
    <row r="103" spans="1:11" s="193" customFormat="1" ht="20.100000000000001" hidden="1" customHeight="1" x14ac:dyDescent="0.2">
      <c r="A103" s="825" t="s">
        <v>466</v>
      </c>
      <c r="B103" s="1035" t="s">
        <v>776</v>
      </c>
      <c r="C103" s="1035" t="s">
        <v>807</v>
      </c>
      <c r="D103" s="1035">
        <v>45488</v>
      </c>
      <c r="E103" s="916" t="s">
        <v>494</v>
      </c>
      <c r="F103" s="916" t="s">
        <v>494</v>
      </c>
      <c r="G103" s="822">
        <f t="shared" ref="G103:G104" si="157">D103+10</f>
        <v>45498</v>
      </c>
      <c r="H103" s="822">
        <f t="shared" ref="H103:H104" si="158">D103+16</f>
        <v>45504</v>
      </c>
      <c r="I103" s="822">
        <f t="shared" ref="I103:I104" si="159">D103+21</f>
        <v>45509</v>
      </c>
      <c r="K103" s="777">
        <f t="shared" si="126"/>
        <v>45480</v>
      </c>
    </row>
    <row r="104" spans="1:11" s="193" customFormat="1" ht="20.100000000000001" hidden="1" customHeight="1" x14ac:dyDescent="0.2">
      <c r="A104" s="825" t="s">
        <v>471</v>
      </c>
      <c r="B104" s="1035" t="s">
        <v>466</v>
      </c>
      <c r="C104" s="1035" t="s">
        <v>808</v>
      </c>
      <c r="D104" s="1035">
        <v>45492</v>
      </c>
      <c r="E104" s="916" t="s">
        <v>494</v>
      </c>
      <c r="F104" s="916" t="s">
        <v>494</v>
      </c>
      <c r="G104" s="822">
        <f t="shared" si="157"/>
        <v>45502</v>
      </c>
      <c r="H104" s="822">
        <f t="shared" si="158"/>
        <v>45508</v>
      </c>
      <c r="I104" s="822">
        <f t="shared" si="159"/>
        <v>45513</v>
      </c>
      <c r="K104" s="777">
        <f t="shared" si="126"/>
        <v>45487</v>
      </c>
    </row>
    <row r="105" spans="1:11" s="193" customFormat="1" ht="20.100000000000001" hidden="1" customHeight="1" x14ac:dyDescent="0.2">
      <c r="A105" s="825"/>
      <c r="B105" s="1035" t="s">
        <v>464</v>
      </c>
      <c r="C105" s="1035" t="s">
        <v>809</v>
      </c>
      <c r="D105" s="1035">
        <v>45493</v>
      </c>
      <c r="E105" s="822">
        <f t="shared" ref="E105" si="160">D105+2</f>
        <v>45495</v>
      </c>
      <c r="F105" s="822">
        <f t="shared" ref="F105" si="161">D105+5</f>
        <v>45498</v>
      </c>
      <c r="G105" s="822">
        <f t="shared" ref="G105" si="162">D105+10</f>
        <v>45503</v>
      </c>
      <c r="H105" s="822">
        <f t="shared" ref="H105" si="163">D105+16</f>
        <v>45509</v>
      </c>
      <c r="I105" s="822">
        <f t="shared" ref="I105" si="164">D105+21</f>
        <v>45514</v>
      </c>
      <c r="K105" s="777">
        <f t="shared" si="126"/>
        <v>45494</v>
      </c>
    </row>
    <row r="106" spans="1:11" s="193" customFormat="1" ht="20.100000000000001" hidden="1" customHeight="1" x14ac:dyDescent="0.2">
      <c r="A106" s="825" t="s">
        <v>464</v>
      </c>
      <c r="B106" s="1035" t="s">
        <v>471</v>
      </c>
      <c r="C106" s="1035" t="s">
        <v>810</v>
      </c>
      <c r="D106" s="1035">
        <v>45502</v>
      </c>
      <c r="E106" s="822">
        <f t="shared" ref="E106:E107" si="165">D106+2</f>
        <v>45504</v>
      </c>
      <c r="F106" s="916" t="s">
        <v>494</v>
      </c>
      <c r="G106" s="822">
        <f t="shared" ref="G106:G107" si="166">D106+10</f>
        <v>45512</v>
      </c>
      <c r="H106" s="822">
        <f t="shared" ref="H106:H107" si="167">D106+16</f>
        <v>45518</v>
      </c>
      <c r="I106" s="822">
        <f t="shared" ref="I106:I107" si="168">D106+21</f>
        <v>45523</v>
      </c>
      <c r="K106" s="777">
        <f t="shared" si="126"/>
        <v>45501</v>
      </c>
    </row>
    <row r="107" spans="1:11" s="193" customFormat="1" ht="20.100000000000001" hidden="1" customHeight="1" x14ac:dyDescent="0.2">
      <c r="A107" s="825"/>
      <c r="B107" s="1035" t="s">
        <v>476</v>
      </c>
      <c r="C107" s="1035" t="s">
        <v>811</v>
      </c>
      <c r="D107" s="1035">
        <v>45515</v>
      </c>
      <c r="E107" s="822">
        <f t="shared" si="165"/>
        <v>45517</v>
      </c>
      <c r="F107" s="916" t="s">
        <v>494</v>
      </c>
      <c r="G107" s="822">
        <f t="shared" si="166"/>
        <v>45525</v>
      </c>
      <c r="H107" s="822">
        <f t="shared" si="167"/>
        <v>45531</v>
      </c>
      <c r="I107" s="822">
        <f t="shared" si="168"/>
        <v>45536</v>
      </c>
      <c r="K107" s="777">
        <f t="shared" si="126"/>
        <v>45508</v>
      </c>
    </row>
    <row r="108" spans="1:11" s="193" customFormat="1" ht="20.100000000000001" hidden="1" customHeight="1" x14ac:dyDescent="0.2">
      <c r="A108" s="825"/>
      <c r="B108" s="1035" t="s">
        <v>469</v>
      </c>
      <c r="C108" s="1035" t="s">
        <v>812</v>
      </c>
      <c r="D108" s="1035">
        <v>45519</v>
      </c>
      <c r="E108" s="822">
        <f t="shared" ref="E108" si="169">D108+2</f>
        <v>45521</v>
      </c>
      <c r="F108" s="916" t="s">
        <v>494</v>
      </c>
      <c r="G108" s="822">
        <f t="shared" ref="G108" si="170">D108+10</f>
        <v>45529</v>
      </c>
      <c r="H108" s="822">
        <f t="shared" ref="H108" si="171">D108+16</f>
        <v>45535</v>
      </c>
      <c r="I108" s="822">
        <f t="shared" ref="I108" si="172">D108+21</f>
        <v>45540</v>
      </c>
      <c r="K108" s="777">
        <f t="shared" si="126"/>
        <v>45515</v>
      </c>
    </row>
    <row r="109" spans="1:11" s="193" customFormat="1" ht="20.100000000000001" hidden="1" customHeight="1" x14ac:dyDescent="0.2">
      <c r="A109" s="825"/>
      <c r="B109" s="1035" t="s">
        <v>473</v>
      </c>
      <c r="C109" s="1035" t="s">
        <v>813</v>
      </c>
      <c r="D109" s="1035">
        <v>45533</v>
      </c>
      <c r="E109" s="822">
        <f t="shared" ref="E109:E110" si="173">D109+2</f>
        <v>45535</v>
      </c>
      <c r="F109" s="916" t="s">
        <v>494</v>
      </c>
      <c r="G109" s="822">
        <f t="shared" ref="G109:G110" si="174">D109+10</f>
        <v>45543</v>
      </c>
      <c r="H109" s="822">
        <f t="shared" ref="H109:H110" si="175">D109+16</f>
        <v>45549</v>
      </c>
      <c r="I109" s="916" t="s">
        <v>494</v>
      </c>
      <c r="K109" s="777">
        <f t="shared" si="126"/>
        <v>45522</v>
      </c>
    </row>
    <row r="110" spans="1:11" s="193" customFormat="1" ht="20.100000000000001" hidden="1" customHeight="1" x14ac:dyDescent="0.2">
      <c r="A110" s="825"/>
      <c r="B110" s="1035" t="s">
        <v>776</v>
      </c>
      <c r="C110" s="1035" t="s">
        <v>814</v>
      </c>
      <c r="D110" s="1035">
        <v>45538</v>
      </c>
      <c r="E110" s="822">
        <f t="shared" si="173"/>
        <v>45540</v>
      </c>
      <c r="F110" s="916" t="s">
        <v>494</v>
      </c>
      <c r="G110" s="822">
        <f t="shared" si="174"/>
        <v>45548</v>
      </c>
      <c r="H110" s="822">
        <f t="shared" si="175"/>
        <v>45554</v>
      </c>
      <c r="I110" s="822">
        <f t="shared" ref="I110" si="176">D110+21</f>
        <v>45559</v>
      </c>
      <c r="K110" s="777">
        <f t="shared" si="126"/>
        <v>45529</v>
      </c>
    </row>
    <row r="111" spans="1:11" s="193" customFormat="1" ht="20.100000000000001" hidden="1" customHeight="1" x14ac:dyDescent="0.2">
      <c r="A111" s="825"/>
      <c r="B111" s="1035" t="s">
        <v>466</v>
      </c>
      <c r="C111" s="1035" t="s">
        <v>815</v>
      </c>
      <c r="D111" s="1035">
        <v>45539</v>
      </c>
      <c r="E111" s="822">
        <f t="shared" ref="E111" si="177">D111+2</f>
        <v>45541</v>
      </c>
      <c r="F111" s="916" t="s">
        <v>494</v>
      </c>
      <c r="G111" s="822">
        <f t="shared" ref="G111" si="178">D111+10</f>
        <v>45549</v>
      </c>
      <c r="H111" s="822">
        <f t="shared" ref="H111" si="179">D111+16</f>
        <v>45555</v>
      </c>
      <c r="I111" s="822">
        <f t="shared" ref="I111" si="180">D111+21</f>
        <v>45560</v>
      </c>
      <c r="K111" s="777">
        <f t="shared" si="126"/>
        <v>45536</v>
      </c>
    </row>
    <row r="112" spans="1:11" s="193" customFormat="1" ht="20.100000000000001" hidden="1" customHeight="1" x14ac:dyDescent="0.2">
      <c r="A112" s="825"/>
      <c r="B112" s="1035" t="s">
        <v>464</v>
      </c>
      <c r="C112" s="1035" t="s">
        <v>816</v>
      </c>
      <c r="D112" s="1035">
        <v>45547</v>
      </c>
      <c r="E112" s="822">
        <f t="shared" ref="E112:E117" si="181">D112+2</f>
        <v>45549</v>
      </c>
      <c r="F112" s="916" t="s">
        <v>494</v>
      </c>
      <c r="G112" s="822">
        <f t="shared" ref="G112:G117" si="182">D112+10</f>
        <v>45557</v>
      </c>
      <c r="H112" s="822">
        <f t="shared" ref="H112:H117" si="183">D112+16</f>
        <v>45563</v>
      </c>
      <c r="I112" s="822">
        <f t="shared" ref="I112:I115" si="184">D112+21</f>
        <v>45568</v>
      </c>
      <c r="K112" s="777">
        <f t="shared" si="126"/>
        <v>45543</v>
      </c>
    </row>
    <row r="113" spans="1:11" s="193" customFormat="1" ht="20.100000000000001" hidden="1" customHeight="1" x14ac:dyDescent="0.2">
      <c r="A113" s="825"/>
      <c r="B113" s="1035" t="s">
        <v>471</v>
      </c>
      <c r="C113" s="1035" t="s">
        <v>817</v>
      </c>
      <c r="D113" s="1035">
        <v>45549</v>
      </c>
      <c r="E113" s="822">
        <f t="shared" si="181"/>
        <v>45551</v>
      </c>
      <c r="F113" s="916" t="s">
        <v>494</v>
      </c>
      <c r="G113" s="822">
        <f t="shared" si="182"/>
        <v>45559</v>
      </c>
      <c r="H113" s="822">
        <f t="shared" si="183"/>
        <v>45565</v>
      </c>
      <c r="I113" s="822">
        <f t="shared" si="184"/>
        <v>45570</v>
      </c>
      <c r="K113" s="777">
        <f t="shared" si="126"/>
        <v>45550</v>
      </c>
    </row>
    <row r="114" spans="1:11" s="193" customFormat="1" ht="20.100000000000001" hidden="1" customHeight="1" x14ac:dyDescent="0.2">
      <c r="A114" s="825"/>
      <c r="B114" s="1035" t="s">
        <v>476</v>
      </c>
      <c r="C114" s="1035" t="s">
        <v>818</v>
      </c>
      <c r="D114" s="1035">
        <v>45567</v>
      </c>
      <c r="E114" s="916" t="s">
        <v>494</v>
      </c>
      <c r="F114" s="916" t="s">
        <v>494</v>
      </c>
      <c r="G114" s="822">
        <f t="shared" si="182"/>
        <v>45577</v>
      </c>
      <c r="H114" s="916" t="s">
        <v>494</v>
      </c>
      <c r="I114" s="822">
        <f t="shared" si="184"/>
        <v>45588</v>
      </c>
      <c r="K114" s="777">
        <f t="shared" si="126"/>
        <v>45557</v>
      </c>
    </row>
    <row r="115" spans="1:11" s="193" customFormat="1" ht="20.100000000000001" hidden="1" customHeight="1" x14ac:dyDescent="0.2">
      <c r="A115" s="825"/>
      <c r="B115" s="1035" t="s">
        <v>469</v>
      </c>
      <c r="C115" s="1035" t="s">
        <v>819</v>
      </c>
      <c r="D115" s="1035">
        <v>45570</v>
      </c>
      <c r="E115" s="822">
        <f t="shared" si="181"/>
        <v>45572</v>
      </c>
      <c r="F115" s="916" t="s">
        <v>494</v>
      </c>
      <c r="G115" s="822">
        <f t="shared" si="182"/>
        <v>45580</v>
      </c>
      <c r="H115" s="822">
        <f t="shared" si="183"/>
        <v>45586</v>
      </c>
      <c r="I115" s="822">
        <f t="shared" si="184"/>
        <v>45591</v>
      </c>
      <c r="K115" s="777">
        <f t="shared" si="126"/>
        <v>45564</v>
      </c>
    </row>
    <row r="116" spans="1:11" s="193" customFormat="1" ht="20.100000000000001" customHeight="1" x14ac:dyDescent="0.2">
      <c r="A116" s="825" t="s">
        <v>4372</v>
      </c>
      <c r="B116" s="1114" t="s">
        <v>388</v>
      </c>
      <c r="C116" s="1035" t="s">
        <v>820</v>
      </c>
      <c r="D116" s="820"/>
      <c r="E116" s="886"/>
      <c r="F116" s="1066"/>
      <c r="G116" s="886"/>
      <c r="H116" s="886"/>
      <c r="I116" s="886"/>
      <c r="K116" s="777">
        <f t="shared" si="126"/>
        <v>45571</v>
      </c>
    </row>
    <row r="117" spans="1:11" s="193" customFormat="1" ht="20.100000000000001" customHeight="1" x14ac:dyDescent="0.2">
      <c r="A117" s="825" t="s">
        <v>473</v>
      </c>
      <c r="B117" s="1035" t="s">
        <v>471</v>
      </c>
      <c r="C117" s="1035" t="s">
        <v>821</v>
      </c>
      <c r="D117" s="1035">
        <v>45584</v>
      </c>
      <c r="E117" s="822">
        <f t="shared" si="181"/>
        <v>45586</v>
      </c>
      <c r="F117" s="916" t="s">
        <v>494</v>
      </c>
      <c r="G117" s="822">
        <f t="shared" si="182"/>
        <v>45594</v>
      </c>
      <c r="H117" s="822">
        <f t="shared" si="183"/>
        <v>45600</v>
      </c>
      <c r="I117" s="822">
        <f t="shared" ref="I117:I119" si="185">D117+21</f>
        <v>45605</v>
      </c>
      <c r="K117" s="777">
        <f t="shared" si="126"/>
        <v>45578</v>
      </c>
    </row>
    <row r="118" spans="1:11" s="193" customFormat="1" ht="20.100000000000001" customHeight="1" x14ac:dyDescent="0.2">
      <c r="A118" s="825" t="s">
        <v>466</v>
      </c>
      <c r="B118" s="1035" t="s">
        <v>473</v>
      </c>
      <c r="C118" s="1035" t="s">
        <v>822</v>
      </c>
      <c r="D118" s="916" t="s">
        <v>494</v>
      </c>
      <c r="E118" s="1066"/>
      <c r="F118" s="1066"/>
      <c r="G118" s="886"/>
      <c r="H118" s="886"/>
      <c r="I118" s="886"/>
      <c r="K118" s="777">
        <f t="shared" si="126"/>
        <v>45585</v>
      </c>
    </row>
    <row r="119" spans="1:11" s="193" customFormat="1" ht="20.100000000000001" customHeight="1" x14ac:dyDescent="0.2">
      <c r="A119" s="825" t="s">
        <v>464</v>
      </c>
      <c r="B119" s="1035" t="s">
        <v>466</v>
      </c>
      <c r="C119" s="1035" t="s">
        <v>823</v>
      </c>
      <c r="D119" s="1035">
        <v>45593</v>
      </c>
      <c r="E119" s="822">
        <f t="shared" ref="E119" si="186">D119+2</f>
        <v>45595</v>
      </c>
      <c r="F119" s="916" t="s">
        <v>494</v>
      </c>
      <c r="G119" s="822">
        <f t="shared" ref="G119" si="187">D119+10</f>
        <v>45603</v>
      </c>
      <c r="H119" s="822">
        <f t="shared" ref="H119" si="188">D119+16</f>
        <v>45609</v>
      </c>
      <c r="I119" s="822">
        <f t="shared" si="185"/>
        <v>45614</v>
      </c>
      <c r="K119" s="777">
        <f t="shared" si="126"/>
        <v>45592</v>
      </c>
    </row>
    <row r="120" spans="1:11" s="193" customFormat="1" ht="20.100000000000001" customHeight="1" x14ac:dyDescent="0.2">
      <c r="A120" s="825" t="s">
        <v>471</v>
      </c>
      <c r="B120" s="1035" t="s">
        <v>464</v>
      </c>
      <c r="C120" s="1035" t="s">
        <v>824</v>
      </c>
      <c r="D120" s="1035">
        <v>45598</v>
      </c>
      <c r="E120" s="822">
        <f t="shared" ref="E120:E124" si="189">D120+2</f>
        <v>45600</v>
      </c>
      <c r="F120" s="916" t="s">
        <v>494</v>
      </c>
      <c r="G120" s="822">
        <f t="shared" ref="G120:G124" si="190">D120+10</f>
        <v>45608</v>
      </c>
      <c r="H120" s="822">
        <f t="shared" ref="H120:H124" si="191">D120+16</f>
        <v>45614</v>
      </c>
      <c r="I120" s="822">
        <f t="shared" ref="I120:I124" si="192">D120+21</f>
        <v>45619</v>
      </c>
      <c r="K120" s="777">
        <f t="shared" si="126"/>
        <v>45599</v>
      </c>
    </row>
    <row r="121" spans="1:11" s="193" customFormat="1" ht="20.100000000000001" customHeight="1" x14ac:dyDescent="0.2">
      <c r="A121" s="825"/>
      <c r="B121" s="1035" t="s">
        <v>476</v>
      </c>
      <c r="C121" s="1035" t="s">
        <v>825</v>
      </c>
      <c r="D121" s="1035">
        <v>45610</v>
      </c>
      <c r="E121" s="822">
        <f t="shared" si="189"/>
        <v>45612</v>
      </c>
      <c r="F121" s="916" t="s">
        <v>494</v>
      </c>
      <c r="G121" s="822">
        <f t="shared" si="190"/>
        <v>45620</v>
      </c>
      <c r="H121" s="822">
        <f t="shared" si="191"/>
        <v>45626</v>
      </c>
      <c r="I121" s="822">
        <f t="shared" si="192"/>
        <v>45631</v>
      </c>
      <c r="K121" s="777">
        <f t="shared" si="126"/>
        <v>45606</v>
      </c>
    </row>
    <row r="122" spans="1:11" s="193" customFormat="1" ht="20.100000000000001" customHeight="1" x14ac:dyDescent="0.2">
      <c r="A122" s="825"/>
      <c r="B122" s="1035" t="s">
        <v>469</v>
      </c>
      <c r="C122" s="1035" t="s">
        <v>826</v>
      </c>
      <c r="D122" s="1035">
        <v>45583</v>
      </c>
      <c r="E122" s="822">
        <f t="shared" si="189"/>
        <v>45585</v>
      </c>
      <c r="F122" s="916" t="s">
        <v>494</v>
      </c>
      <c r="G122" s="822">
        <f t="shared" si="190"/>
        <v>45593</v>
      </c>
      <c r="H122" s="822">
        <f t="shared" si="191"/>
        <v>45599</v>
      </c>
      <c r="I122" s="822">
        <f t="shared" si="192"/>
        <v>45604</v>
      </c>
      <c r="K122" s="777">
        <f t="shared" si="126"/>
        <v>45613</v>
      </c>
    </row>
    <row r="123" spans="1:11" s="193" customFormat="1" ht="20.100000000000001" customHeight="1" x14ac:dyDescent="0.2">
      <c r="A123" s="825" t="s">
        <v>776</v>
      </c>
      <c r="B123" s="1114" t="s">
        <v>509</v>
      </c>
      <c r="C123" s="1035" t="s">
        <v>827</v>
      </c>
      <c r="D123" s="1035">
        <v>45619</v>
      </c>
      <c r="E123" s="822">
        <f t="shared" si="189"/>
        <v>45621</v>
      </c>
      <c r="F123" s="916" t="s">
        <v>494</v>
      </c>
      <c r="G123" s="822">
        <f t="shared" si="190"/>
        <v>45629</v>
      </c>
      <c r="H123" s="822">
        <f t="shared" si="191"/>
        <v>45635</v>
      </c>
      <c r="I123" s="822">
        <f t="shared" si="192"/>
        <v>45640</v>
      </c>
      <c r="K123" s="777">
        <f t="shared" si="126"/>
        <v>45620</v>
      </c>
    </row>
    <row r="124" spans="1:11" s="193" customFormat="1" ht="20.100000000000001" customHeight="1" x14ac:dyDescent="0.2">
      <c r="A124" s="825" t="s">
        <v>473</v>
      </c>
      <c r="B124" s="1035" t="s">
        <v>471</v>
      </c>
      <c r="C124" s="1035" t="s">
        <v>828</v>
      </c>
      <c r="D124" s="1035">
        <v>45626</v>
      </c>
      <c r="E124" s="822">
        <f t="shared" si="189"/>
        <v>45628</v>
      </c>
      <c r="F124" s="916" t="s">
        <v>494</v>
      </c>
      <c r="G124" s="822">
        <f t="shared" si="190"/>
        <v>45636</v>
      </c>
      <c r="H124" s="822">
        <f t="shared" si="191"/>
        <v>45642</v>
      </c>
      <c r="I124" s="822">
        <f t="shared" si="192"/>
        <v>45647</v>
      </c>
      <c r="K124" s="777">
        <f t="shared" si="126"/>
        <v>45627</v>
      </c>
    </row>
    <row r="125" spans="1:11" s="193" customFormat="1" ht="18" customHeight="1" x14ac:dyDescent="0.2">
      <c r="A125" s="825"/>
      <c r="B125" s="1017"/>
      <c r="C125" s="821"/>
      <c r="D125" s="771"/>
      <c r="E125" s="821"/>
      <c r="F125" s="821"/>
      <c r="G125" s="821"/>
      <c r="H125" s="821"/>
      <c r="I125" s="771"/>
      <c r="J125" s="788"/>
    </row>
    <row r="126" spans="1:11" s="193" customFormat="1" ht="18" customHeight="1" x14ac:dyDescent="0.2">
      <c r="A126" s="825"/>
      <c r="B126" s="195" t="s">
        <v>829</v>
      </c>
      <c r="C126" s="821"/>
      <c r="D126" s="771"/>
      <c r="E126" s="821"/>
      <c r="F126" s="821"/>
      <c r="G126" s="821"/>
      <c r="H126" s="821"/>
      <c r="J126" s="788"/>
    </row>
    <row r="127" spans="1:11" s="149" customFormat="1" ht="18" customHeight="1" x14ac:dyDescent="0.2">
      <c r="A127" s="825"/>
      <c r="B127" s="434"/>
      <c r="C127" s="155"/>
      <c r="D127" s="162"/>
      <c r="E127" s="155"/>
      <c r="F127" s="155"/>
      <c r="G127" s="155"/>
      <c r="H127" s="155"/>
      <c r="J127" s="503"/>
    </row>
    <row r="128" spans="1:11" s="149" customFormat="1" ht="18" customHeight="1" x14ac:dyDescent="0.2">
      <c r="A128" s="825"/>
      <c r="B128" s="434"/>
      <c r="C128" s="155"/>
      <c r="D128" s="162"/>
      <c r="E128" s="155"/>
      <c r="F128" s="155"/>
      <c r="G128" s="155"/>
      <c r="H128" s="155"/>
      <c r="J128" s="503"/>
    </row>
    <row r="129" spans="1:12" ht="18" customHeight="1" thickBot="1" x14ac:dyDescent="0.25">
      <c r="B129" s="3"/>
      <c r="C129" s="9"/>
      <c r="D129" s="9"/>
      <c r="E129" s="9"/>
    </row>
    <row r="130" spans="1:12" s="147" customFormat="1" ht="18.75" customHeight="1" x14ac:dyDescent="0.2">
      <c r="A130" s="898"/>
      <c r="B130" s="790"/>
      <c r="C130" s="791"/>
      <c r="D130" s="792"/>
      <c r="E130" s="793"/>
      <c r="F130" s="794"/>
      <c r="G130" s="795"/>
      <c r="H130" s="796"/>
      <c r="I130" s="771"/>
      <c r="J130" s="145"/>
      <c r="K130" s="145"/>
      <c r="L130" s="145"/>
    </row>
    <row r="131" spans="1:12" s="147" customFormat="1" ht="18.75" customHeight="1" x14ac:dyDescent="0.2">
      <c r="A131" s="898"/>
      <c r="B131" s="797" t="s">
        <v>535</v>
      </c>
      <c r="C131" s="145"/>
      <c r="D131" s="147" t="s">
        <v>536</v>
      </c>
      <c r="G131" s="147" t="s">
        <v>537</v>
      </c>
      <c r="H131" s="798"/>
      <c r="J131" s="145"/>
      <c r="K131" s="145"/>
      <c r="L131" s="145"/>
    </row>
    <row r="132" spans="1:12" s="147" customFormat="1" ht="18.75" customHeight="1" x14ac:dyDescent="0.2">
      <c r="A132" s="898"/>
      <c r="B132" s="799" t="s">
        <v>538</v>
      </c>
      <c r="C132" s="800" t="s">
        <v>539</v>
      </c>
      <c r="D132" s="133" t="s">
        <v>540</v>
      </c>
      <c r="F132" s="800" t="s">
        <v>541</v>
      </c>
      <c r="G132" s="145" t="s">
        <v>542</v>
      </c>
      <c r="H132" s="801" t="s">
        <v>543</v>
      </c>
      <c r="J132" s="145"/>
      <c r="K132" s="145"/>
      <c r="L132" s="145"/>
    </row>
    <row r="133" spans="1:12" s="147" customFormat="1" ht="18.75" customHeight="1" x14ac:dyDescent="0.2">
      <c r="A133" s="898"/>
      <c r="B133" s="799" t="s">
        <v>544</v>
      </c>
      <c r="C133" s="800" t="s">
        <v>545</v>
      </c>
      <c r="D133" s="133" t="s">
        <v>546</v>
      </c>
      <c r="E133" s="148" t="s">
        <v>547</v>
      </c>
      <c r="F133" s="804" t="s">
        <v>548</v>
      </c>
      <c r="G133" s="145" t="s">
        <v>549</v>
      </c>
      <c r="H133" s="801" t="s">
        <v>550</v>
      </c>
      <c r="J133" s="145"/>
      <c r="K133" s="145"/>
      <c r="L133" s="145"/>
    </row>
    <row r="134" spans="1:12" s="147" customFormat="1" ht="18.75" customHeight="1" x14ac:dyDescent="0.2">
      <c r="A134" s="898"/>
      <c r="B134" s="802" t="s">
        <v>551</v>
      </c>
      <c r="C134" s="803" t="s">
        <v>552</v>
      </c>
      <c r="D134" s="133" t="s">
        <v>553</v>
      </c>
      <c r="E134" s="148" t="s">
        <v>554</v>
      </c>
      <c r="F134" s="804" t="s">
        <v>555</v>
      </c>
      <c r="G134" s="603" t="s">
        <v>556</v>
      </c>
      <c r="H134" s="805" t="s">
        <v>557</v>
      </c>
      <c r="J134" s="145"/>
      <c r="K134" s="145"/>
      <c r="L134" s="145"/>
    </row>
    <row r="135" spans="1:12" s="147" customFormat="1" ht="18.75" customHeight="1" x14ac:dyDescent="0.2">
      <c r="A135" s="898"/>
      <c r="B135" s="802" t="s">
        <v>558</v>
      </c>
      <c r="C135" s="803" t="s">
        <v>559</v>
      </c>
      <c r="D135" s="133" t="s">
        <v>560</v>
      </c>
      <c r="E135" s="148" t="s">
        <v>561</v>
      </c>
      <c r="F135" s="804" t="s">
        <v>562</v>
      </c>
      <c r="G135" s="603" t="s">
        <v>563</v>
      </c>
      <c r="H135" s="805" t="s">
        <v>564</v>
      </c>
      <c r="J135" s="145"/>
      <c r="K135" s="145"/>
      <c r="L135" s="145"/>
    </row>
    <row r="136" spans="1:12" s="147" customFormat="1" ht="18.75" customHeight="1" x14ac:dyDescent="0.2">
      <c r="A136" s="898"/>
      <c r="B136" s="802" t="s">
        <v>565</v>
      </c>
      <c r="C136" s="803" t="s">
        <v>566</v>
      </c>
      <c r="D136" s="133" t="s">
        <v>567</v>
      </c>
      <c r="E136" s="148" t="s">
        <v>568</v>
      </c>
      <c r="F136" s="804" t="s">
        <v>569</v>
      </c>
      <c r="G136" s="603" t="s">
        <v>570</v>
      </c>
      <c r="H136" s="805" t="s">
        <v>571</v>
      </c>
      <c r="J136" s="145"/>
      <c r="K136" s="145"/>
      <c r="L136" s="145"/>
    </row>
    <row r="137" spans="1:12" s="147" customFormat="1" ht="18.75" customHeight="1" x14ac:dyDescent="0.2">
      <c r="A137" s="898"/>
      <c r="B137" s="802" t="s">
        <v>572</v>
      </c>
      <c r="C137" s="803" t="s">
        <v>573</v>
      </c>
      <c r="D137" s="133" t="s">
        <v>574</v>
      </c>
      <c r="E137" s="148" t="s">
        <v>575</v>
      </c>
      <c r="F137" s="804" t="s">
        <v>576</v>
      </c>
      <c r="G137" s="603" t="s">
        <v>577</v>
      </c>
      <c r="H137" s="805" t="s">
        <v>578</v>
      </c>
      <c r="J137" s="145"/>
      <c r="K137" s="145"/>
      <c r="L137" s="145"/>
    </row>
    <row r="138" spans="1:12" s="147" customFormat="1" ht="18.75" customHeight="1" x14ac:dyDescent="0.2">
      <c r="A138" s="898"/>
      <c r="B138" s="802" t="s">
        <v>579</v>
      </c>
      <c r="C138" s="803" t="s">
        <v>580</v>
      </c>
      <c r="D138" s="133" t="s">
        <v>581</v>
      </c>
      <c r="E138" s="148" t="s">
        <v>582</v>
      </c>
      <c r="F138" s="758" t="s">
        <v>583</v>
      </c>
      <c r="G138" s="603" t="s">
        <v>584</v>
      </c>
      <c r="H138" s="806" t="s">
        <v>585</v>
      </c>
      <c r="J138" s="145"/>
      <c r="K138" s="145"/>
      <c r="L138" s="145"/>
    </row>
    <row r="139" spans="1:12" s="147" customFormat="1" ht="18.75" customHeight="1" x14ac:dyDescent="0.2">
      <c r="A139" s="898"/>
      <c r="B139" s="802" t="s">
        <v>586</v>
      </c>
      <c r="C139" s="803" t="s">
        <v>587</v>
      </c>
      <c r="D139" s="133"/>
      <c r="E139" s="145"/>
      <c r="F139" s="603"/>
      <c r="H139" s="807"/>
      <c r="J139" s="145"/>
      <c r="K139" s="145"/>
      <c r="L139" s="145"/>
    </row>
    <row r="140" spans="1:12" s="147" customFormat="1" ht="18.75" customHeight="1" thickBot="1" x14ac:dyDescent="0.25">
      <c r="A140" s="898"/>
      <c r="B140" s="808"/>
      <c r="C140" s="809"/>
      <c r="D140" s="809"/>
      <c r="E140" s="810"/>
      <c r="F140" s="810"/>
      <c r="G140" s="810"/>
      <c r="H140" s="811"/>
      <c r="I140" s="145"/>
      <c r="J140" s="145"/>
      <c r="K140" s="145"/>
      <c r="L140" s="145"/>
    </row>
    <row r="141" spans="1:12" s="147" customFormat="1" ht="18.75" customHeight="1" x14ac:dyDescent="0.2">
      <c r="A141" s="898"/>
      <c r="B141" s="11"/>
      <c r="C141" s="11"/>
      <c r="D141" s="11"/>
      <c r="E141" s="145"/>
      <c r="F141" s="145"/>
      <c r="G141" s="145"/>
      <c r="H141" s="11"/>
      <c r="I141" s="145"/>
      <c r="J141" s="145"/>
      <c r="K141" s="145"/>
      <c r="L141" s="145"/>
    </row>
  </sheetData>
  <mergeCells count="10">
    <mergeCell ref="D74:D75"/>
    <mergeCell ref="B4:F4"/>
    <mergeCell ref="B2:F2"/>
    <mergeCell ref="B5:F5"/>
    <mergeCell ref="B72:F72"/>
    <mergeCell ref="E37:F37"/>
    <mergeCell ref="D7:D8"/>
    <mergeCell ref="B74:C74"/>
    <mergeCell ref="B7:C7"/>
    <mergeCell ref="E62:F62"/>
  </mergeCells>
  <phoneticPr fontId="81" type="noConversion"/>
  <hyperlinks>
    <hyperlink ref="H2" location="HOME!Print_Area" display="HOME" xr:uid="{FF8ECA58-D7DD-4971-A407-55A1ECF132D5}"/>
    <hyperlink ref="H132" r:id="rId1" xr:uid="{690A476B-BCFA-4E83-94B0-8C7E1526E5A6}"/>
    <hyperlink ref="C132" r:id="rId2" xr:uid="{80717582-CA24-494C-903D-4AA65D649028}"/>
    <hyperlink ref="H137" r:id="rId3" xr:uid="{7C670505-6ACD-44AA-9A9F-2132EA11CB73}"/>
    <hyperlink ref="H136" r:id="rId4" xr:uid="{53D2AAE1-F003-45CE-A554-6E861DF4CAFA}"/>
    <hyperlink ref="C136" r:id="rId5" xr:uid="{CAE20415-E937-4E24-A859-3229AD2135CF}"/>
    <hyperlink ref="C137" r:id="rId6" xr:uid="{C2780B14-3FBA-43FF-8387-96DE610FF699}"/>
    <hyperlink ref="C134" r:id="rId7" xr:uid="{693C520D-F700-418B-BF58-CC34F3488979}"/>
    <hyperlink ref="C133" r:id="rId8" xr:uid="{156C8258-24FA-4C60-98C8-BE6DBB05046E}"/>
    <hyperlink ref="C139" r:id="rId9" xr:uid="{D993A32B-CFC7-42B4-95B5-A993BCD3D367}"/>
    <hyperlink ref="H135" r:id="rId10" xr:uid="{66DA5C9E-3EFD-45AF-81E5-496FBDB1C90A}"/>
    <hyperlink ref="H138" r:id="rId11" xr:uid="{E0945944-DF06-491C-A4BF-AF0296E2B94E}"/>
    <hyperlink ref="C135" r:id="rId12" xr:uid="{3EED6EBF-8EE7-4D4D-91D6-2F2A27A9B4C8}"/>
    <hyperlink ref="F132" r:id="rId13" xr:uid="{006D9EDD-2C69-46E5-854A-302AC0221111}"/>
    <hyperlink ref="F137" r:id="rId14" xr:uid="{B4572574-F0B9-414E-9052-4900534D9330}"/>
    <hyperlink ref="F133" r:id="rId15" xr:uid="{74DB461B-8DBF-43EB-AAEC-58C41C44B4B2}"/>
    <hyperlink ref="F134" r:id="rId16" xr:uid="{4D831325-5118-41F2-8E7D-D0EA6FE074C1}"/>
    <hyperlink ref="F135" r:id="rId17" xr:uid="{3D557FA6-A8B8-4632-9FB0-D6B6BCBA4905}"/>
    <hyperlink ref="F136" r:id="rId18" xr:uid="{9E115E78-C5BC-4777-A9D9-FC52C158DF1B}"/>
    <hyperlink ref="H133" r:id="rId19" xr:uid="{32E348C7-8E81-48D4-AD6B-5C78827D8BAE}"/>
    <hyperlink ref="H134" r:id="rId20" xr:uid="{AC1984EA-5309-45CC-8D06-A8A1E87E449E}"/>
    <hyperlink ref="F138" r:id="rId21" xr:uid="{B00741DB-4EED-44DB-AAE8-071134108E32}"/>
  </hyperlinks>
  <pageMargins left="0.35433070866141736" right="0.70866141732283472" top="0.74803149606299213" bottom="0.74803149606299213" header="0.31496062992125984" footer="0.31496062992125984"/>
  <pageSetup paperSize="9" scale="41" orientation="landscape" r:id="rId22"/>
  <headerFooter>
    <oddFooter>&amp;L_x000D_&amp;1#&amp;"Calibri"&amp;10&amp;K000000 Sensitivity: Public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 x14ac:dyDescent="0.2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 x14ac:dyDescent="0.2">
      <c r="B2" s="8" t="s">
        <v>3301</v>
      </c>
      <c r="H2" s="621" t="s">
        <v>377</v>
      </c>
    </row>
    <row r="3" spans="2:13" ht="51.75" customHeight="1" x14ac:dyDescent="0.2">
      <c r="B3" s="165"/>
      <c r="H3" s="146"/>
      <c r="M3" s="486"/>
    </row>
    <row r="4" spans="2:13" ht="65.25" customHeight="1" x14ac:dyDescent="0.25">
      <c r="B4" s="148"/>
      <c r="C4" s="314" t="s">
        <v>4264</v>
      </c>
      <c r="D4" s="148"/>
      <c r="E4" s="148"/>
      <c r="F4" s="148"/>
      <c r="G4" s="148"/>
      <c r="H4" s="485"/>
      <c r="I4" s="457"/>
      <c r="J4" s="457"/>
      <c r="K4" s="457"/>
      <c r="L4" s="485"/>
      <c r="M4" s="485"/>
    </row>
    <row r="5" spans="2:13" ht="26.25" x14ac:dyDescent="0.4">
      <c r="B5" s="342"/>
      <c r="C5" s="148"/>
      <c r="D5" s="148"/>
      <c r="E5" s="148"/>
      <c r="F5" s="148"/>
      <c r="G5" s="148"/>
      <c r="H5" s="148"/>
      <c r="I5" s="148"/>
    </row>
    <row r="6" spans="2:13" ht="24.75" customHeight="1" x14ac:dyDescent="0.25">
      <c r="B6" s="395" t="s">
        <v>1604</v>
      </c>
      <c r="C6" s="169" t="s">
        <v>3305</v>
      </c>
      <c r="D6" s="413" t="s">
        <v>1407</v>
      </c>
      <c r="E6" s="163" t="s">
        <v>305</v>
      </c>
      <c r="F6" s="163" t="s">
        <v>345</v>
      </c>
      <c r="G6" s="163" t="s">
        <v>4265</v>
      </c>
      <c r="H6" s="332" t="s">
        <v>208</v>
      </c>
      <c r="I6" s="465" t="s">
        <v>3603</v>
      </c>
      <c r="J6" s="491" t="s">
        <v>3308</v>
      </c>
      <c r="K6" s="491" t="s">
        <v>3309</v>
      </c>
      <c r="L6" s="483" t="s">
        <v>1186</v>
      </c>
      <c r="M6" s="485"/>
    </row>
    <row r="7" spans="2:13" ht="16.149999999999999" customHeight="1" x14ac:dyDescent="0.2">
      <c r="B7" s="395"/>
      <c r="C7" s="169"/>
      <c r="D7" s="413" t="s">
        <v>1187</v>
      </c>
      <c r="E7" s="163" t="s">
        <v>171</v>
      </c>
      <c r="F7" s="163" t="s">
        <v>214</v>
      </c>
      <c r="G7" s="163" t="s">
        <v>268</v>
      </c>
      <c r="H7" s="332" t="s">
        <v>233</v>
      </c>
      <c r="I7" s="706"/>
      <c r="J7" s="444"/>
      <c r="K7" s="444"/>
      <c r="L7" s="484"/>
      <c r="M7" s="146"/>
    </row>
    <row r="8" spans="2:13" ht="17.25" hidden="1" customHeight="1" x14ac:dyDescent="0.2">
      <c r="B8" s="360" t="s">
        <v>3310</v>
      </c>
      <c r="C8" s="357" t="s">
        <v>3311</v>
      </c>
      <c r="D8" s="357">
        <v>44411</v>
      </c>
      <c r="E8" s="357">
        <f t="shared" ref="E8:E37" si="0">D8+8</f>
        <v>44419</v>
      </c>
      <c r="F8" s="357">
        <f t="shared" ref="F8:F29" si="1">D8+11</f>
        <v>44422</v>
      </c>
      <c r="G8" s="401">
        <f t="shared" ref="G8:G29" si="2">D8+13</f>
        <v>44424</v>
      </c>
      <c r="H8" s="357">
        <f t="shared" ref="H8:H29" si="3">D8+17</f>
        <v>44428</v>
      </c>
      <c r="I8" s="409"/>
      <c r="J8" s="406" t="s">
        <v>3312</v>
      </c>
      <c r="K8" s="406" t="s">
        <v>3312</v>
      </c>
      <c r="L8" s="484"/>
      <c r="M8" s="146"/>
    </row>
    <row r="9" spans="2:13" ht="17.25" hidden="1" customHeight="1" x14ac:dyDescent="0.2">
      <c r="B9" s="153" t="s">
        <v>3313</v>
      </c>
      <c r="C9" s="320" t="s">
        <v>3314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401">
        <f t="shared" si="2"/>
        <v>44431</v>
      </c>
      <c r="H9" s="320">
        <f t="shared" si="3"/>
        <v>44435</v>
      </c>
      <c r="I9" s="409"/>
      <c r="J9" s="406" t="s">
        <v>3315</v>
      </c>
      <c r="K9" s="406" t="s">
        <v>3315</v>
      </c>
      <c r="L9" s="484"/>
      <c r="M9" s="146"/>
    </row>
    <row r="10" spans="2:13" ht="17.25" hidden="1" customHeight="1" x14ac:dyDescent="0.2">
      <c r="B10" s="153" t="s">
        <v>3033</v>
      </c>
      <c r="C10" s="320" t="s">
        <v>3316</v>
      </c>
      <c r="D10" s="320">
        <v>44426</v>
      </c>
      <c r="E10" s="320">
        <f t="shared" si="0"/>
        <v>44434</v>
      </c>
      <c r="F10" s="320">
        <f t="shared" si="1"/>
        <v>44437</v>
      </c>
      <c r="G10" s="401">
        <f t="shared" si="2"/>
        <v>44439</v>
      </c>
      <c r="H10" s="320">
        <f t="shared" si="3"/>
        <v>44443</v>
      </c>
      <c r="I10" s="409"/>
      <c r="J10" s="406" t="s">
        <v>3317</v>
      </c>
      <c r="K10" s="406" t="s">
        <v>3317</v>
      </c>
      <c r="L10" s="484"/>
      <c r="M10" s="146"/>
    </row>
    <row r="11" spans="2:13" ht="17.25" hidden="1" customHeight="1" x14ac:dyDescent="0.2">
      <c r="B11" s="153" t="s">
        <v>3318</v>
      </c>
      <c r="C11" s="320" t="s">
        <v>3319</v>
      </c>
      <c r="D11" s="320">
        <v>44432</v>
      </c>
      <c r="E11" s="320">
        <f t="shared" si="0"/>
        <v>44440</v>
      </c>
      <c r="F11" s="320">
        <f t="shared" si="1"/>
        <v>44443</v>
      </c>
      <c r="G11" s="401">
        <f t="shared" si="2"/>
        <v>44445</v>
      </c>
      <c r="H11" s="320">
        <f t="shared" si="3"/>
        <v>44449</v>
      </c>
      <c r="I11" s="409"/>
      <c r="J11" s="406" t="s">
        <v>3320</v>
      </c>
      <c r="K11" s="406" t="s">
        <v>3320</v>
      </c>
      <c r="L11" s="484"/>
      <c r="M11" s="146"/>
    </row>
    <row r="12" spans="2:13" ht="17.25" hidden="1" customHeight="1" x14ac:dyDescent="0.2">
      <c r="B12" s="153" t="s">
        <v>3321</v>
      </c>
      <c r="C12" s="320" t="s">
        <v>3322</v>
      </c>
      <c r="D12" s="320">
        <v>44439</v>
      </c>
      <c r="E12" s="320">
        <f t="shared" si="0"/>
        <v>44447</v>
      </c>
      <c r="F12" s="320">
        <f t="shared" si="1"/>
        <v>44450</v>
      </c>
      <c r="G12" s="401">
        <f t="shared" si="2"/>
        <v>44452</v>
      </c>
      <c r="H12" s="320">
        <f t="shared" si="3"/>
        <v>44456</v>
      </c>
      <c r="I12" s="409"/>
      <c r="J12" s="406" t="s">
        <v>3323</v>
      </c>
      <c r="K12" s="406" t="s">
        <v>3323</v>
      </c>
      <c r="L12" s="484"/>
      <c r="M12" s="146"/>
    </row>
    <row r="13" spans="2:13" ht="17.25" hidden="1" customHeight="1" x14ac:dyDescent="0.2">
      <c r="B13" s="153" t="s">
        <v>3310</v>
      </c>
      <c r="C13" s="320" t="s">
        <v>2965</v>
      </c>
      <c r="D13" s="320">
        <v>44492</v>
      </c>
      <c r="E13" s="320">
        <f t="shared" si="0"/>
        <v>44500</v>
      </c>
      <c r="F13" s="320">
        <f t="shared" si="1"/>
        <v>44503</v>
      </c>
      <c r="G13" s="401">
        <f t="shared" si="2"/>
        <v>44505</v>
      </c>
      <c r="H13" s="320">
        <f t="shared" si="3"/>
        <v>44509</v>
      </c>
      <c r="I13" s="436" t="s">
        <v>4266</v>
      </c>
      <c r="J13" s="443">
        <v>44489</v>
      </c>
      <c r="K13" s="443">
        <v>44489</v>
      </c>
      <c r="L13" s="484"/>
      <c r="M13" s="146"/>
    </row>
    <row r="14" spans="2:13" ht="17.25" hidden="1" customHeight="1" x14ac:dyDescent="0.2">
      <c r="B14" s="153" t="s">
        <v>3313</v>
      </c>
      <c r="C14" s="320" t="s">
        <v>3324</v>
      </c>
      <c r="D14" s="320">
        <v>44501</v>
      </c>
      <c r="E14" s="320">
        <f t="shared" si="0"/>
        <v>44509</v>
      </c>
      <c r="F14" s="320">
        <f t="shared" si="1"/>
        <v>44512</v>
      </c>
      <c r="G14" s="401">
        <f t="shared" si="2"/>
        <v>44514</v>
      </c>
      <c r="H14" s="320">
        <f t="shared" si="3"/>
        <v>44518</v>
      </c>
      <c r="I14" s="436" t="s">
        <v>4267</v>
      </c>
      <c r="J14" s="443">
        <f t="shared" ref="J14:K29" si="5">J13+7</f>
        <v>44496</v>
      </c>
      <c r="K14" s="443">
        <f t="shared" si="5"/>
        <v>44496</v>
      </c>
      <c r="L14" s="484"/>
      <c r="M14" s="146"/>
    </row>
    <row r="15" spans="2:13" ht="17.25" hidden="1" customHeight="1" x14ac:dyDescent="0.2">
      <c r="B15" s="360" t="s">
        <v>3033</v>
      </c>
      <c r="C15" s="357" t="s">
        <v>3325</v>
      </c>
      <c r="D15" s="357">
        <v>44510</v>
      </c>
      <c r="E15" s="357">
        <f t="shared" si="0"/>
        <v>44518</v>
      </c>
      <c r="F15" s="357">
        <f t="shared" si="1"/>
        <v>44521</v>
      </c>
      <c r="G15" s="401">
        <f t="shared" si="2"/>
        <v>44523</v>
      </c>
      <c r="H15" s="357">
        <f t="shared" si="3"/>
        <v>44527</v>
      </c>
      <c r="I15" s="436" t="s">
        <v>4268</v>
      </c>
      <c r="J15" s="443">
        <f t="shared" si="5"/>
        <v>44503</v>
      </c>
      <c r="K15" s="443">
        <f t="shared" si="5"/>
        <v>44503</v>
      </c>
      <c r="L15" s="484"/>
      <c r="M15" s="146"/>
    </row>
    <row r="16" spans="2:13" ht="17.25" hidden="1" customHeight="1" x14ac:dyDescent="0.2">
      <c r="B16" s="360" t="s">
        <v>3318</v>
      </c>
      <c r="C16" s="357" t="s">
        <v>2971</v>
      </c>
      <c r="D16" s="357">
        <v>44518</v>
      </c>
      <c r="E16" s="357">
        <f t="shared" si="0"/>
        <v>44526</v>
      </c>
      <c r="F16" s="357">
        <f t="shared" si="1"/>
        <v>44529</v>
      </c>
      <c r="G16" s="401">
        <f t="shared" si="2"/>
        <v>44531</v>
      </c>
      <c r="H16" s="357">
        <f t="shared" si="3"/>
        <v>44535</v>
      </c>
      <c r="I16" s="436" t="s">
        <v>4269</v>
      </c>
      <c r="J16" s="443">
        <f t="shared" si="5"/>
        <v>44510</v>
      </c>
      <c r="K16" s="443">
        <f t="shared" si="5"/>
        <v>44510</v>
      </c>
      <c r="L16" s="483" t="s">
        <v>4270</v>
      </c>
      <c r="M16" s="146"/>
    </row>
    <row r="17" spans="2:13" ht="17.25" hidden="1" customHeight="1" x14ac:dyDescent="0.2">
      <c r="B17" s="360" t="s">
        <v>3321</v>
      </c>
      <c r="C17" s="357" t="s">
        <v>3326</v>
      </c>
      <c r="D17" s="357">
        <v>44521</v>
      </c>
      <c r="E17" s="357">
        <f t="shared" si="0"/>
        <v>44529</v>
      </c>
      <c r="F17" s="357">
        <f t="shared" si="1"/>
        <v>44532</v>
      </c>
      <c r="G17" s="401">
        <f t="shared" si="2"/>
        <v>44534</v>
      </c>
      <c r="H17" s="357">
        <f t="shared" si="3"/>
        <v>44538</v>
      </c>
      <c r="I17" s="705" t="s">
        <v>4271</v>
      </c>
      <c r="J17" s="443">
        <f t="shared" si="5"/>
        <v>44517</v>
      </c>
      <c r="K17" s="443">
        <f t="shared" si="5"/>
        <v>44517</v>
      </c>
      <c r="L17" s="483" t="s">
        <v>4270</v>
      </c>
      <c r="M17" s="146"/>
    </row>
    <row r="18" spans="2:13" ht="17.25" hidden="1" customHeight="1" x14ac:dyDescent="0.2">
      <c r="B18" s="360" t="s">
        <v>3327</v>
      </c>
      <c r="C18" s="357" t="s">
        <v>3328</v>
      </c>
      <c r="D18" s="357">
        <v>44527</v>
      </c>
      <c r="E18" s="357">
        <f t="shared" si="0"/>
        <v>44535</v>
      </c>
      <c r="F18" s="357">
        <f t="shared" si="1"/>
        <v>44538</v>
      </c>
      <c r="G18" s="401">
        <f t="shared" si="2"/>
        <v>44540</v>
      </c>
      <c r="H18" s="357">
        <f t="shared" si="3"/>
        <v>44544</v>
      </c>
      <c r="I18" s="705" t="s">
        <v>4272</v>
      </c>
      <c r="J18" s="443">
        <f t="shared" si="5"/>
        <v>44524</v>
      </c>
      <c r="K18" s="443">
        <f t="shared" si="5"/>
        <v>44524</v>
      </c>
      <c r="L18" s="483" t="s">
        <v>4273</v>
      </c>
      <c r="M18" s="146"/>
    </row>
    <row r="19" spans="2:13" ht="17.25" hidden="1" customHeight="1" x14ac:dyDescent="0.2">
      <c r="B19" s="360" t="s">
        <v>3329</v>
      </c>
      <c r="C19" s="357" t="s">
        <v>3330</v>
      </c>
      <c r="D19" s="494">
        <v>44536</v>
      </c>
      <c r="E19" s="357">
        <f t="shared" si="0"/>
        <v>44544</v>
      </c>
      <c r="F19" s="357">
        <f t="shared" si="1"/>
        <v>44547</v>
      </c>
      <c r="G19" s="401">
        <f t="shared" si="2"/>
        <v>44549</v>
      </c>
      <c r="H19" s="357">
        <f t="shared" si="3"/>
        <v>44553</v>
      </c>
      <c r="I19" s="469"/>
      <c r="J19" s="443">
        <f t="shared" si="5"/>
        <v>44531</v>
      </c>
      <c r="K19" s="443">
        <f t="shared" si="5"/>
        <v>44531</v>
      </c>
      <c r="L19" s="146"/>
      <c r="M19" s="146"/>
    </row>
    <row r="20" spans="2:13" ht="17.25" hidden="1" customHeight="1" x14ac:dyDescent="0.2">
      <c r="B20" s="360" t="s">
        <v>3331</v>
      </c>
      <c r="C20" s="357" t="s">
        <v>3332</v>
      </c>
      <c r="D20" s="494">
        <v>44548</v>
      </c>
      <c r="E20" s="357">
        <f t="shared" si="0"/>
        <v>44556</v>
      </c>
      <c r="F20" s="357">
        <f t="shared" si="1"/>
        <v>44559</v>
      </c>
      <c r="G20" s="401">
        <f t="shared" si="2"/>
        <v>44561</v>
      </c>
      <c r="H20" s="357">
        <f t="shared" si="3"/>
        <v>44565</v>
      </c>
      <c r="I20" s="469"/>
      <c r="J20" s="443">
        <f t="shared" si="5"/>
        <v>44538</v>
      </c>
      <c r="K20" s="443">
        <f t="shared" si="5"/>
        <v>44538</v>
      </c>
      <c r="L20" s="146"/>
      <c r="M20" s="146"/>
    </row>
    <row r="21" spans="2:13" ht="17.25" hidden="1" customHeight="1" x14ac:dyDescent="0.2">
      <c r="B21" s="360" t="s">
        <v>3333</v>
      </c>
      <c r="C21" s="357" t="s">
        <v>3334</v>
      </c>
      <c r="D21" s="494">
        <v>44559</v>
      </c>
      <c r="E21" s="357">
        <f t="shared" si="0"/>
        <v>44567</v>
      </c>
      <c r="F21" s="357">
        <f t="shared" si="1"/>
        <v>44570</v>
      </c>
      <c r="G21" s="401">
        <f t="shared" si="2"/>
        <v>44572</v>
      </c>
      <c r="H21" s="357">
        <f t="shared" si="3"/>
        <v>44576</v>
      </c>
      <c r="I21" s="469"/>
      <c r="J21" s="443">
        <f t="shared" si="5"/>
        <v>44545</v>
      </c>
      <c r="K21" s="443">
        <f t="shared" si="5"/>
        <v>44545</v>
      </c>
      <c r="L21" s="146"/>
      <c r="M21" s="146"/>
    </row>
    <row r="22" spans="2:13" ht="16.149999999999999" hidden="1" customHeight="1" x14ac:dyDescent="0.2">
      <c r="B22" s="360" t="s">
        <v>3335</v>
      </c>
      <c r="C22" s="357" t="s">
        <v>3336</v>
      </c>
      <c r="D22" s="494">
        <v>44557</v>
      </c>
      <c r="E22" s="357">
        <f t="shared" si="0"/>
        <v>44565</v>
      </c>
      <c r="F22" s="357">
        <f t="shared" si="1"/>
        <v>44568</v>
      </c>
      <c r="G22" s="401">
        <f t="shared" si="2"/>
        <v>44570</v>
      </c>
      <c r="H22" s="357">
        <f t="shared" si="3"/>
        <v>44574</v>
      </c>
      <c r="I22" s="469"/>
      <c r="J22" s="443">
        <f t="shared" si="5"/>
        <v>44552</v>
      </c>
      <c r="K22" s="443">
        <f t="shared" si="5"/>
        <v>44552</v>
      </c>
      <c r="L22" s="146"/>
      <c r="M22" s="146"/>
    </row>
    <row r="23" spans="2:13" ht="17.25" hidden="1" customHeight="1" x14ac:dyDescent="0.2">
      <c r="B23" s="360" t="s">
        <v>3337</v>
      </c>
      <c r="C23" s="357" t="s">
        <v>2980</v>
      </c>
      <c r="D23" s="357">
        <v>44566</v>
      </c>
      <c r="E23" s="357">
        <f t="shared" si="0"/>
        <v>44574</v>
      </c>
      <c r="F23" s="357">
        <f t="shared" si="1"/>
        <v>44577</v>
      </c>
      <c r="G23" s="401">
        <f t="shared" si="2"/>
        <v>44579</v>
      </c>
      <c r="H23" s="357">
        <f t="shared" si="3"/>
        <v>44583</v>
      </c>
      <c r="I23" s="469"/>
      <c r="J23" s="443">
        <f t="shared" si="5"/>
        <v>44559</v>
      </c>
      <c r="K23" s="443">
        <f t="shared" si="5"/>
        <v>44559</v>
      </c>
      <c r="L23" s="146"/>
      <c r="M23" s="146"/>
    </row>
    <row r="24" spans="2:13" ht="17.25" hidden="1" customHeight="1" x14ac:dyDescent="0.2">
      <c r="B24" s="360" t="s">
        <v>3310</v>
      </c>
      <c r="C24" s="357" t="s">
        <v>3338</v>
      </c>
      <c r="D24" s="357">
        <v>44584</v>
      </c>
      <c r="E24" s="357">
        <f t="shared" si="0"/>
        <v>44592</v>
      </c>
      <c r="F24" s="357">
        <f t="shared" si="1"/>
        <v>44595</v>
      </c>
      <c r="G24" s="401">
        <f t="shared" si="2"/>
        <v>44597</v>
      </c>
      <c r="H24" s="357">
        <f t="shared" si="3"/>
        <v>44601</v>
      </c>
      <c r="I24" s="469"/>
      <c r="J24" s="443">
        <f t="shared" si="5"/>
        <v>44566</v>
      </c>
      <c r="K24" s="443">
        <f t="shared" si="5"/>
        <v>44566</v>
      </c>
      <c r="L24" s="146"/>
      <c r="M24" s="146"/>
    </row>
    <row r="25" spans="2:13" ht="17.25" hidden="1" customHeight="1" x14ac:dyDescent="0.2">
      <c r="B25" s="360" t="s">
        <v>3313</v>
      </c>
      <c r="C25" s="357" t="s">
        <v>2982</v>
      </c>
      <c r="D25" s="357">
        <v>44590</v>
      </c>
      <c r="E25" s="357">
        <f t="shared" si="0"/>
        <v>44598</v>
      </c>
      <c r="F25" s="357">
        <f t="shared" si="1"/>
        <v>44601</v>
      </c>
      <c r="G25" s="401">
        <f t="shared" si="2"/>
        <v>44603</v>
      </c>
      <c r="H25" s="357">
        <f t="shared" si="3"/>
        <v>44607</v>
      </c>
      <c r="I25" s="469"/>
      <c r="J25" s="443">
        <f t="shared" si="5"/>
        <v>44573</v>
      </c>
      <c r="K25" s="443">
        <f t="shared" si="5"/>
        <v>44573</v>
      </c>
      <c r="L25" s="146"/>
      <c r="M25" s="146"/>
    </row>
    <row r="26" spans="2:13" ht="17.25" hidden="1" customHeight="1" x14ac:dyDescent="0.2">
      <c r="B26" s="360" t="s">
        <v>3033</v>
      </c>
      <c r="C26" s="357" t="s">
        <v>3339</v>
      </c>
      <c r="D26" s="357">
        <v>44599</v>
      </c>
      <c r="E26" s="357">
        <f t="shared" si="0"/>
        <v>44607</v>
      </c>
      <c r="F26" s="357">
        <f t="shared" si="1"/>
        <v>44610</v>
      </c>
      <c r="G26" s="401">
        <f t="shared" si="2"/>
        <v>44612</v>
      </c>
      <c r="H26" s="357">
        <f t="shared" si="3"/>
        <v>44616</v>
      </c>
      <c r="I26" s="469"/>
      <c r="J26" s="443">
        <f t="shared" si="5"/>
        <v>44580</v>
      </c>
      <c r="K26" s="443">
        <f t="shared" si="5"/>
        <v>44580</v>
      </c>
      <c r="L26" s="146"/>
      <c r="M26" s="146"/>
    </row>
    <row r="27" spans="2:13" ht="17.25" hidden="1" customHeight="1" x14ac:dyDescent="0.2">
      <c r="B27" s="360" t="s">
        <v>3318</v>
      </c>
      <c r="C27" s="357" t="s">
        <v>3340</v>
      </c>
      <c r="D27" s="357">
        <v>44603</v>
      </c>
      <c r="E27" s="357">
        <f t="shared" si="0"/>
        <v>44611</v>
      </c>
      <c r="F27" s="357">
        <f t="shared" si="1"/>
        <v>44614</v>
      </c>
      <c r="G27" s="401">
        <f t="shared" si="2"/>
        <v>44616</v>
      </c>
      <c r="H27" s="357">
        <f t="shared" si="3"/>
        <v>44620</v>
      </c>
      <c r="I27" s="469"/>
      <c r="J27" s="443">
        <f t="shared" si="5"/>
        <v>44587</v>
      </c>
      <c r="K27" s="443">
        <f t="shared" si="5"/>
        <v>44587</v>
      </c>
      <c r="L27" s="146"/>
      <c r="M27" s="146"/>
    </row>
    <row r="28" spans="2:13" ht="17.25" hidden="1" customHeight="1" x14ac:dyDescent="0.2">
      <c r="B28" s="360" t="s">
        <v>3321</v>
      </c>
      <c r="C28" s="357" t="s">
        <v>3341</v>
      </c>
      <c r="D28" s="357">
        <v>44605</v>
      </c>
      <c r="E28" s="357">
        <f t="shared" si="0"/>
        <v>44613</v>
      </c>
      <c r="F28" s="357">
        <f t="shared" si="1"/>
        <v>44616</v>
      </c>
      <c r="G28" s="401">
        <f t="shared" si="2"/>
        <v>44618</v>
      </c>
      <c r="H28" s="357">
        <f t="shared" si="3"/>
        <v>44622</v>
      </c>
      <c r="I28" s="469"/>
      <c r="J28" s="443">
        <f t="shared" si="5"/>
        <v>44594</v>
      </c>
      <c r="K28" s="443">
        <f t="shared" si="5"/>
        <v>44594</v>
      </c>
      <c r="L28" s="146"/>
      <c r="M28" s="146"/>
    </row>
    <row r="29" spans="2:13" ht="17.25" hidden="1" customHeight="1" x14ac:dyDescent="0.2">
      <c r="B29" s="360" t="s">
        <v>3327</v>
      </c>
      <c r="C29" s="357" t="s">
        <v>3342</v>
      </c>
      <c r="D29" s="357">
        <v>44612</v>
      </c>
      <c r="E29" s="357">
        <f t="shared" si="0"/>
        <v>44620</v>
      </c>
      <c r="F29" s="357">
        <f t="shared" si="1"/>
        <v>44623</v>
      </c>
      <c r="G29" s="401">
        <f t="shared" si="2"/>
        <v>44625</v>
      </c>
      <c r="H29" s="357">
        <f t="shared" si="3"/>
        <v>44629</v>
      </c>
      <c r="I29" s="469"/>
      <c r="J29" s="443">
        <f t="shared" si="5"/>
        <v>44601</v>
      </c>
      <c r="K29" s="443">
        <f t="shared" si="5"/>
        <v>44601</v>
      </c>
      <c r="L29" s="146"/>
      <c r="M29" s="146"/>
    </row>
    <row r="30" spans="2:13" ht="17.25" hidden="1" customHeight="1" x14ac:dyDescent="0.2">
      <c r="B30" s="502" t="s">
        <v>388</v>
      </c>
      <c r="C30" s="357" t="s">
        <v>3343</v>
      </c>
      <c r="D30" s="442"/>
      <c r="E30" s="442"/>
      <c r="F30" s="442"/>
      <c r="G30" s="442"/>
      <c r="H30" s="442"/>
      <c r="I30" s="469"/>
      <c r="J30" s="443">
        <f t="shared" ref="J30:K37" si="6">J29+7</f>
        <v>44608</v>
      </c>
      <c r="K30" s="443">
        <f t="shared" si="6"/>
        <v>44608</v>
      </c>
      <c r="L30" s="146"/>
      <c r="M30" s="146"/>
    </row>
    <row r="31" spans="2:13" ht="17.25" hidden="1" customHeight="1" x14ac:dyDescent="0.2">
      <c r="B31" s="360" t="s">
        <v>3329</v>
      </c>
      <c r="C31" s="357" t="s">
        <v>3344</v>
      </c>
      <c r="D31" s="357">
        <v>44621</v>
      </c>
      <c r="E31" s="357">
        <f t="shared" si="0"/>
        <v>44629</v>
      </c>
      <c r="F31" s="357">
        <f t="shared" ref="F31:F67" si="7">D31+11</f>
        <v>44632</v>
      </c>
      <c r="G31" s="401"/>
      <c r="H31" s="357">
        <f t="shared" ref="H31:H67" si="8">D31+17</f>
        <v>44638</v>
      </c>
      <c r="I31" s="469"/>
      <c r="J31" s="443">
        <f t="shared" si="6"/>
        <v>44615</v>
      </c>
      <c r="K31" s="443">
        <f t="shared" si="6"/>
        <v>44615</v>
      </c>
      <c r="L31" s="146"/>
      <c r="M31" s="146"/>
    </row>
    <row r="32" spans="2:13" ht="17.25" hidden="1" customHeight="1" x14ac:dyDescent="0.2">
      <c r="B32" s="360" t="s">
        <v>3331</v>
      </c>
      <c r="C32" s="357" t="s">
        <v>3345</v>
      </c>
      <c r="D32" s="357">
        <v>44630</v>
      </c>
      <c r="E32" s="357">
        <f t="shared" si="0"/>
        <v>44638</v>
      </c>
      <c r="F32" s="357">
        <f t="shared" si="7"/>
        <v>44641</v>
      </c>
      <c r="G32" s="401"/>
      <c r="H32" s="357">
        <f t="shared" si="8"/>
        <v>44647</v>
      </c>
      <c r="I32" s="469"/>
      <c r="J32" s="443">
        <f t="shared" si="6"/>
        <v>44622</v>
      </c>
      <c r="K32" s="443">
        <f t="shared" si="6"/>
        <v>44622</v>
      </c>
      <c r="L32" s="146"/>
      <c r="M32" s="146"/>
    </row>
    <row r="33" spans="2:13" ht="17.25" hidden="1" customHeight="1" x14ac:dyDescent="0.2">
      <c r="B33" s="360" t="s">
        <v>3335</v>
      </c>
      <c r="C33" s="357" t="s">
        <v>3346</v>
      </c>
      <c r="D33" s="357">
        <v>44644</v>
      </c>
      <c r="E33" s="357">
        <f t="shared" si="0"/>
        <v>44652</v>
      </c>
      <c r="F33" s="357">
        <f t="shared" si="7"/>
        <v>44655</v>
      </c>
      <c r="G33" s="401"/>
      <c r="H33" s="357">
        <f t="shared" si="8"/>
        <v>44661</v>
      </c>
      <c r="I33" s="469"/>
      <c r="J33" s="443">
        <f t="shared" si="6"/>
        <v>44629</v>
      </c>
      <c r="K33" s="443">
        <f t="shared" si="6"/>
        <v>44629</v>
      </c>
      <c r="L33" s="146"/>
      <c r="M33" s="146"/>
    </row>
    <row r="34" spans="2:13" ht="17.25" hidden="1" customHeight="1" x14ac:dyDescent="0.2">
      <c r="B34" s="360" t="s">
        <v>3333</v>
      </c>
      <c r="C34" s="357" t="s">
        <v>3347</v>
      </c>
      <c r="D34" s="357">
        <v>44648</v>
      </c>
      <c r="E34" s="357">
        <f t="shared" si="0"/>
        <v>44656</v>
      </c>
      <c r="F34" s="357">
        <f t="shared" si="7"/>
        <v>44659</v>
      </c>
      <c r="G34" s="401"/>
      <c r="H34" s="357">
        <f t="shared" si="8"/>
        <v>44665</v>
      </c>
      <c r="I34" s="469"/>
      <c r="J34" s="443">
        <f t="shared" si="6"/>
        <v>44636</v>
      </c>
      <c r="K34" s="443">
        <f t="shared" si="6"/>
        <v>44636</v>
      </c>
      <c r="L34" s="146"/>
      <c r="M34" s="146"/>
    </row>
    <row r="35" spans="2:13" ht="16.149999999999999" hidden="1" customHeight="1" x14ac:dyDescent="0.2">
      <c r="B35" s="360" t="s">
        <v>3337</v>
      </c>
      <c r="C35" s="357" t="s">
        <v>3348</v>
      </c>
      <c r="D35" s="357">
        <v>44658</v>
      </c>
      <c r="E35" s="357">
        <f t="shared" si="0"/>
        <v>44666</v>
      </c>
      <c r="F35" s="357">
        <f t="shared" si="7"/>
        <v>44669</v>
      </c>
      <c r="G35" s="401"/>
      <c r="H35" s="357">
        <f t="shared" si="8"/>
        <v>44675</v>
      </c>
      <c r="I35" s="469"/>
      <c r="J35" s="443">
        <f t="shared" si="6"/>
        <v>44643</v>
      </c>
      <c r="K35" s="443">
        <f t="shared" si="6"/>
        <v>44643</v>
      </c>
      <c r="L35" s="146"/>
      <c r="M35" s="146"/>
    </row>
    <row r="36" spans="2:13" ht="17.25" hidden="1" customHeight="1" x14ac:dyDescent="0.2">
      <c r="B36" s="360" t="s">
        <v>3310</v>
      </c>
      <c r="C36" s="357" t="s">
        <v>3349</v>
      </c>
      <c r="D36" s="357">
        <v>44667</v>
      </c>
      <c r="E36" s="357">
        <f t="shared" si="0"/>
        <v>44675</v>
      </c>
      <c r="F36" s="357">
        <f t="shared" si="7"/>
        <v>44678</v>
      </c>
      <c r="G36" s="401"/>
      <c r="H36" s="357">
        <f t="shared" si="8"/>
        <v>44684</v>
      </c>
      <c r="I36" s="469"/>
      <c r="J36" s="443">
        <f t="shared" si="6"/>
        <v>44650</v>
      </c>
      <c r="K36" s="443">
        <f t="shared" si="6"/>
        <v>44650</v>
      </c>
      <c r="L36" s="146"/>
      <c r="M36" s="146"/>
    </row>
    <row r="37" spans="2:13" ht="17.25" hidden="1" customHeight="1" x14ac:dyDescent="0.2">
      <c r="B37" s="365" t="s">
        <v>388</v>
      </c>
      <c r="C37" s="442" t="s">
        <v>3350</v>
      </c>
      <c r="D37" s="442">
        <v>44656</v>
      </c>
      <c r="E37" s="442">
        <f t="shared" si="0"/>
        <v>44664</v>
      </c>
      <c r="F37" s="442">
        <f t="shared" si="7"/>
        <v>44667</v>
      </c>
      <c r="G37" s="401"/>
      <c r="H37" s="442">
        <f t="shared" si="8"/>
        <v>44673</v>
      </c>
      <c r="I37" s="707"/>
      <c r="J37" s="572">
        <f t="shared" si="6"/>
        <v>44657</v>
      </c>
      <c r="K37" s="572">
        <f t="shared" si="6"/>
        <v>44657</v>
      </c>
      <c r="L37" s="146"/>
      <c r="M37" s="146"/>
    </row>
    <row r="38" spans="2:13" ht="17.25" hidden="1" customHeight="1" x14ac:dyDescent="0.2">
      <c r="B38" s="360" t="s">
        <v>3313</v>
      </c>
      <c r="C38" s="357" t="s">
        <v>3351</v>
      </c>
      <c r="D38" s="320">
        <v>44673</v>
      </c>
      <c r="E38" s="320">
        <f>D38+8</f>
        <v>44681</v>
      </c>
      <c r="F38" s="357">
        <f t="shared" si="7"/>
        <v>44684</v>
      </c>
      <c r="G38" s="442"/>
      <c r="H38" s="357">
        <f t="shared" si="8"/>
        <v>44690</v>
      </c>
      <c r="I38" s="469"/>
      <c r="J38" s="443">
        <v>44664</v>
      </c>
      <c r="K38" s="443">
        <v>44664</v>
      </c>
      <c r="L38" s="146"/>
      <c r="M38" s="146"/>
    </row>
    <row r="39" spans="2:13" ht="18.75" hidden="1" customHeight="1" x14ac:dyDescent="0.2">
      <c r="B39" s="360" t="s">
        <v>3033</v>
      </c>
      <c r="C39" s="357" t="s">
        <v>3352</v>
      </c>
      <c r="D39" s="320">
        <v>44684</v>
      </c>
      <c r="E39" s="320">
        <f t="shared" ref="E39:E66" si="9">D39+8</f>
        <v>44692</v>
      </c>
      <c r="F39" s="357">
        <f t="shared" si="7"/>
        <v>44695</v>
      </c>
      <c r="G39" s="442"/>
      <c r="H39" s="357">
        <f t="shared" si="8"/>
        <v>44701</v>
      </c>
      <c r="I39" s="469"/>
      <c r="J39" s="443">
        <v>44671</v>
      </c>
      <c r="K39" s="443">
        <v>44671</v>
      </c>
      <c r="L39" s="146"/>
      <c r="M39" s="146"/>
    </row>
    <row r="40" spans="2:13" ht="17.25" hidden="1" customHeight="1" x14ac:dyDescent="0.2">
      <c r="B40" s="360" t="s">
        <v>3353</v>
      </c>
      <c r="C40" s="357" t="s">
        <v>3354</v>
      </c>
      <c r="D40" s="320">
        <v>44694</v>
      </c>
      <c r="E40" s="492">
        <f t="shared" si="9"/>
        <v>44702</v>
      </c>
      <c r="F40" s="357">
        <f t="shared" si="7"/>
        <v>44705</v>
      </c>
      <c r="G40" s="442"/>
      <c r="H40" s="357">
        <f t="shared" si="8"/>
        <v>44711</v>
      </c>
      <c r="I40" s="469"/>
      <c r="J40" s="443">
        <v>44678</v>
      </c>
      <c r="K40" s="443">
        <v>44678</v>
      </c>
      <c r="L40" s="146"/>
      <c r="M40" s="146"/>
    </row>
    <row r="41" spans="2:13" ht="17.25" hidden="1" customHeight="1" x14ac:dyDescent="0.2">
      <c r="B41" s="360" t="s">
        <v>3321</v>
      </c>
      <c r="C41" s="357" t="s">
        <v>3355</v>
      </c>
      <c r="D41" s="320">
        <v>44696</v>
      </c>
      <c r="E41" s="320">
        <f t="shared" si="9"/>
        <v>44704</v>
      </c>
      <c r="F41" s="357">
        <f t="shared" si="7"/>
        <v>44707</v>
      </c>
      <c r="G41" s="442"/>
      <c r="H41" s="357">
        <f t="shared" si="8"/>
        <v>44713</v>
      </c>
      <c r="I41" s="469"/>
      <c r="J41" s="443">
        <f t="shared" ref="J41:K56" si="10">J40+7</f>
        <v>44685</v>
      </c>
      <c r="K41" s="443">
        <f t="shared" si="10"/>
        <v>44685</v>
      </c>
      <c r="L41" s="146"/>
      <c r="M41" s="146"/>
    </row>
    <row r="42" spans="2:13" ht="17.25" hidden="1" customHeight="1" x14ac:dyDescent="0.2">
      <c r="B42" s="360" t="s">
        <v>3327</v>
      </c>
      <c r="C42" s="357" t="s">
        <v>3356</v>
      </c>
      <c r="D42" s="320">
        <v>44698</v>
      </c>
      <c r="E42" s="320">
        <f t="shared" si="9"/>
        <v>44706</v>
      </c>
      <c r="F42" s="492">
        <f t="shared" si="7"/>
        <v>44709</v>
      </c>
      <c r="G42" s="442"/>
      <c r="H42" s="357">
        <f t="shared" si="8"/>
        <v>44715</v>
      </c>
      <c r="I42" s="469"/>
      <c r="J42" s="443">
        <f t="shared" si="10"/>
        <v>44692</v>
      </c>
      <c r="K42" s="443">
        <f t="shared" si="10"/>
        <v>44692</v>
      </c>
      <c r="L42" s="146"/>
      <c r="M42" s="146"/>
    </row>
    <row r="43" spans="2:13" ht="17.25" hidden="1" customHeight="1" x14ac:dyDescent="0.2">
      <c r="B43" s="360" t="s">
        <v>3329</v>
      </c>
      <c r="C43" s="357" t="s">
        <v>2993</v>
      </c>
      <c r="D43" s="320">
        <v>44710</v>
      </c>
      <c r="E43" s="320">
        <f t="shared" si="9"/>
        <v>44718</v>
      </c>
      <c r="F43" s="357">
        <f t="shared" si="7"/>
        <v>44721</v>
      </c>
      <c r="G43" s="442"/>
      <c r="H43" s="357">
        <f t="shared" si="8"/>
        <v>44727</v>
      </c>
      <c r="I43" s="469"/>
      <c r="J43" s="443">
        <f t="shared" si="10"/>
        <v>44699</v>
      </c>
      <c r="K43" s="443">
        <f t="shared" si="10"/>
        <v>44699</v>
      </c>
      <c r="L43" s="146"/>
      <c r="M43" s="146"/>
    </row>
    <row r="44" spans="2:13" ht="17.25" hidden="1" customHeight="1" x14ac:dyDescent="0.2">
      <c r="B44" s="360" t="s">
        <v>3331</v>
      </c>
      <c r="C44" s="357" t="s">
        <v>3357</v>
      </c>
      <c r="D44" s="320">
        <v>44723</v>
      </c>
      <c r="E44" s="320">
        <f t="shared" si="9"/>
        <v>44731</v>
      </c>
      <c r="F44" s="357">
        <f t="shared" si="7"/>
        <v>44734</v>
      </c>
      <c r="G44" s="442"/>
      <c r="H44" s="357">
        <f t="shared" si="8"/>
        <v>44740</v>
      </c>
      <c r="I44" s="469"/>
      <c r="J44" s="443">
        <f t="shared" si="10"/>
        <v>44706</v>
      </c>
      <c r="K44" s="443">
        <f t="shared" si="10"/>
        <v>44706</v>
      </c>
      <c r="L44" s="146"/>
      <c r="M44" s="146"/>
    </row>
    <row r="45" spans="2:13" ht="17.25" hidden="1" customHeight="1" x14ac:dyDescent="0.2">
      <c r="B45" s="360" t="s">
        <v>3335</v>
      </c>
      <c r="C45" s="357" t="s">
        <v>3358</v>
      </c>
      <c r="D45" s="320">
        <v>44727</v>
      </c>
      <c r="E45" s="320">
        <f t="shared" si="9"/>
        <v>44735</v>
      </c>
      <c r="F45" s="357">
        <f t="shared" si="7"/>
        <v>44738</v>
      </c>
      <c r="G45" s="442"/>
      <c r="H45" s="357">
        <f t="shared" si="8"/>
        <v>44744</v>
      </c>
      <c r="I45" s="469"/>
      <c r="J45" s="443">
        <f t="shared" si="10"/>
        <v>44713</v>
      </c>
      <c r="K45" s="443">
        <f t="shared" si="10"/>
        <v>44713</v>
      </c>
      <c r="L45" s="146"/>
      <c r="M45" s="146"/>
    </row>
    <row r="46" spans="2:13" ht="17.25" hidden="1" customHeight="1" x14ac:dyDescent="0.2">
      <c r="B46" s="360" t="s">
        <v>3333</v>
      </c>
      <c r="C46" s="357" t="s">
        <v>3359</v>
      </c>
      <c r="D46" s="320">
        <v>44736</v>
      </c>
      <c r="E46" s="320">
        <f t="shared" si="9"/>
        <v>44744</v>
      </c>
      <c r="F46" s="357">
        <f t="shared" si="7"/>
        <v>44747</v>
      </c>
      <c r="G46" s="442"/>
      <c r="H46" s="357">
        <f t="shared" si="8"/>
        <v>44753</v>
      </c>
      <c r="I46" s="469"/>
      <c r="J46" s="443">
        <f t="shared" si="10"/>
        <v>44720</v>
      </c>
      <c r="K46" s="443">
        <f t="shared" si="10"/>
        <v>44720</v>
      </c>
      <c r="L46" s="146"/>
      <c r="M46" s="146"/>
    </row>
    <row r="47" spans="2:13" ht="17.25" hidden="1" customHeight="1" x14ac:dyDescent="0.2">
      <c r="B47" s="153" t="s">
        <v>3337</v>
      </c>
      <c r="C47" s="320" t="s">
        <v>3360</v>
      </c>
      <c r="D47" s="320">
        <v>44744</v>
      </c>
      <c r="E47" s="320">
        <f t="shared" si="9"/>
        <v>44752</v>
      </c>
      <c r="F47" s="320">
        <f t="shared" si="7"/>
        <v>44755</v>
      </c>
      <c r="G47" s="442"/>
      <c r="H47" s="320">
        <f t="shared" si="8"/>
        <v>44761</v>
      </c>
      <c r="I47" s="469"/>
      <c r="J47" s="443">
        <f t="shared" si="10"/>
        <v>44727</v>
      </c>
      <c r="K47" s="443">
        <f t="shared" si="10"/>
        <v>44727</v>
      </c>
      <c r="L47" s="146"/>
      <c r="M47" s="146"/>
    </row>
    <row r="48" spans="2:13" ht="17.25" hidden="1" customHeight="1" x14ac:dyDescent="0.2">
      <c r="B48" s="438" t="s">
        <v>388</v>
      </c>
      <c r="C48" s="320" t="s">
        <v>3361</v>
      </c>
      <c r="D48" s="492">
        <v>44736</v>
      </c>
      <c r="E48" s="492">
        <f t="shared" si="9"/>
        <v>44744</v>
      </c>
      <c r="F48" s="492">
        <f t="shared" si="7"/>
        <v>44747</v>
      </c>
      <c r="G48" s="492"/>
      <c r="H48" s="492">
        <f t="shared" si="8"/>
        <v>44753</v>
      </c>
      <c r="I48" s="469"/>
      <c r="J48" s="443">
        <f t="shared" si="10"/>
        <v>44734</v>
      </c>
      <c r="K48" s="443">
        <f t="shared" si="10"/>
        <v>44734</v>
      </c>
      <c r="L48" s="146"/>
      <c r="M48" s="146"/>
    </row>
    <row r="49" spans="2:13" ht="17.25" hidden="1" customHeight="1" x14ac:dyDescent="0.2">
      <c r="B49" s="153" t="s">
        <v>3310</v>
      </c>
      <c r="C49" s="320" t="s">
        <v>3362</v>
      </c>
      <c r="D49" s="320">
        <v>44752</v>
      </c>
      <c r="E49" s="320">
        <f t="shared" si="9"/>
        <v>44760</v>
      </c>
      <c r="F49" s="320">
        <f t="shared" si="7"/>
        <v>44763</v>
      </c>
      <c r="G49" s="442"/>
      <c r="H49" s="320">
        <f t="shared" si="8"/>
        <v>44769</v>
      </c>
      <c r="I49" s="469"/>
      <c r="J49" s="443">
        <f t="shared" si="10"/>
        <v>44741</v>
      </c>
      <c r="K49" s="443">
        <f t="shared" si="10"/>
        <v>44741</v>
      </c>
      <c r="L49" s="146"/>
      <c r="M49" s="146"/>
    </row>
    <row r="50" spans="2:13" ht="17.25" hidden="1" customHeight="1" x14ac:dyDescent="0.2">
      <c r="B50" s="153" t="s">
        <v>3313</v>
      </c>
      <c r="C50" s="320" t="s">
        <v>3363</v>
      </c>
      <c r="D50" s="320">
        <v>44760</v>
      </c>
      <c r="E50" s="320">
        <f t="shared" si="9"/>
        <v>44768</v>
      </c>
      <c r="F50" s="320">
        <f t="shared" si="7"/>
        <v>44771</v>
      </c>
      <c r="G50" s="442"/>
      <c r="H50" s="320">
        <f t="shared" si="8"/>
        <v>44777</v>
      </c>
      <c r="I50" s="469"/>
      <c r="J50" s="443">
        <f t="shared" si="10"/>
        <v>44748</v>
      </c>
      <c r="K50" s="443">
        <f t="shared" si="10"/>
        <v>44748</v>
      </c>
      <c r="L50" s="146"/>
      <c r="M50" s="146"/>
    </row>
    <row r="51" spans="2:13" ht="17.25" hidden="1" customHeight="1" x14ac:dyDescent="0.2">
      <c r="B51" s="153" t="s">
        <v>3033</v>
      </c>
      <c r="C51" s="320" t="s">
        <v>3364</v>
      </c>
      <c r="D51" s="320">
        <v>44772</v>
      </c>
      <c r="E51" s="320">
        <f t="shared" si="9"/>
        <v>44780</v>
      </c>
      <c r="F51" s="320">
        <f t="shared" si="7"/>
        <v>44783</v>
      </c>
      <c r="G51" s="442"/>
      <c r="H51" s="320">
        <f t="shared" si="8"/>
        <v>44789</v>
      </c>
      <c r="I51" s="469"/>
      <c r="J51" s="443">
        <f t="shared" si="10"/>
        <v>44755</v>
      </c>
      <c r="K51" s="443">
        <f t="shared" si="10"/>
        <v>44755</v>
      </c>
      <c r="L51" s="146"/>
      <c r="M51" s="146"/>
    </row>
    <row r="52" spans="2:13" ht="17.25" hidden="1" customHeight="1" x14ac:dyDescent="0.2">
      <c r="B52" s="153" t="s">
        <v>3353</v>
      </c>
      <c r="C52" s="320" t="s">
        <v>3365</v>
      </c>
      <c r="D52" s="320">
        <v>44775</v>
      </c>
      <c r="E52" s="320">
        <f t="shared" si="9"/>
        <v>44783</v>
      </c>
      <c r="F52" s="320">
        <f t="shared" si="7"/>
        <v>44786</v>
      </c>
      <c r="G52" s="442"/>
      <c r="H52" s="320">
        <f t="shared" si="8"/>
        <v>44792</v>
      </c>
      <c r="I52" s="469"/>
      <c r="J52" s="443">
        <f t="shared" si="10"/>
        <v>44762</v>
      </c>
      <c r="K52" s="443">
        <f t="shared" si="10"/>
        <v>44762</v>
      </c>
      <c r="L52" s="146"/>
      <c r="M52" s="146"/>
    </row>
    <row r="53" spans="2:13" ht="17.25" hidden="1" customHeight="1" x14ac:dyDescent="0.2">
      <c r="B53" s="438" t="s">
        <v>388</v>
      </c>
      <c r="C53" s="320" t="s">
        <v>3366</v>
      </c>
      <c r="D53" s="492">
        <v>44736</v>
      </c>
      <c r="E53" s="492">
        <f t="shared" si="9"/>
        <v>44744</v>
      </c>
      <c r="F53" s="492">
        <f t="shared" si="7"/>
        <v>44747</v>
      </c>
      <c r="G53" s="492"/>
      <c r="H53" s="492">
        <f t="shared" si="8"/>
        <v>44753</v>
      </c>
      <c r="I53" s="469"/>
      <c r="J53" s="443">
        <f t="shared" si="10"/>
        <v>44769</v>
      </c>
      <c r="K53" s="443">
        <f t="shared" si="10"/>
        <v>44769</v>
      </c>
      <c r="L53" s="146"/>
      <c r="M53" s="146"/>
    </row>
    <row r="54" spans="2:13" ht="17.25" hidden="1" customHeight="1" x14ac:dyDescent="0.2">
      <c r="B54" s="153" t="s">
        <v>3321</v>
      </c>
      <c r="C54" s="320" t="s">
        <v>3367</v>
      </c>
      <c r="D54" s="320">
        <v>44790</v>
      </c>
      <c r="E54" s="320">
        <f t="shared" si="9"/>
        <v>44798</v>
      </c>
      <c r="F54" s="320">
        <f t="shared" si="7"/>
        <v>44801</v>
      </c>
      <c r="G54" s="492"/>
      <c r="H54" s="320">
        <f t="shared" si="8"/>
        <v>44807</v>
      </c>
      <c r="I54" s="469"/>
      <c r="J54" s="443">
        <f t="shared" si="10"/>
        <v>44776</v>
      </c>
      <c r="K54" s="443">
        <f t="shared" si="10"/>
        <v>44776</v>
      </c>
      <c r="L54" s="146"/>
      <c r="M54" s="146"/>
    </row>
    <row r="55" spans="2:13" ht="17.25" hidden="1" customHeight="1" x14ac:dyDescent="0.2">
      <c r="B55" s="153" t="s">
        <v>2979</v>
      </c>
      <c r="C55" s="320" t="s">
        <v>3368</v>
      </c>
      <c r="D55" s="320">
        <v>44797</v>
      </c>
      <c r="E55" s="320">
        <f t="shared" si="9"/>
        <v>44805</v>
      </c>
      <c r="F55" s="320">
        <f t="shared" si="7"/>
        <v>44808</v>
      </c>
      <c r="G55" s="492"/>
      <c r="H55" s="320">
        <f t="shared" si="8"/>
        <v>44814</v>
      </c>
      <c r="I55" s="469"/>
      <c r="J55" s="443">
        <f t="shared" si="10"/>
        <v>44783</v>
      </c>
      <c r="K55" s="443">
        <f t="shared" si="10"/>
        <v>44783</v>
      </c>
      <c r="L55" s="146"/>
      <c r="M55" s="146"/>
    </row>
    <row r="56" spans="2:13" ht="17.25" hidden="1" customHeight="1" x14ac:dyDescent="0.2">
      <c r="B56" s="153" t="s">
        <v>3329</v>
      </c>
      <c r="C56" s="320" t="s">
        <v>2999</v>
      </c>
      <c r="D56" s="320">
        <v>44804</v>
      </c>
      <c r="E56" s="320">
        <f t="shared" si="9"/>
        <v>44812</v>
      </c>
      <c r="F56" s="320">
        <f t="shared" si="7"/>
        <v>44815</v>
      </c>
      <c r="G56" s="492"/>
      <c r="H56" s="320">
        <f t="shared" si="8"/>
        <v>44821</v>
      </c>
      <c r="I56" s="469"/>
      <c r="J56" s="443">
        <f t="shared" si="10"/>
        <v>44790</v>
      </c>
      <c r="K56" s="443">
        <f t="shared" si="10"/>
        <v>44790</v>
      </c>
      <c r="L56" s="146"/>
      <c r="M56" s="146"/>
    </row>
    <row r="57" spans="2:13" ht="17.25" hidden="1" customHeight="1" x14ac:dyDescent="0.2">
      <c r="B57" s="153" t="s">
        <v>3331</v>
      </c>
      <c r="C57" s="320" t="s">
        <v>3369</v>
      </c>
      <c r="D57" s="320">
        <v>44811</v>
      </c>
      <c r="E57" s="320">
        <f t="shared" si="9"/>
        <v>44819</v>
      </c>
      <c r="F57" s="320">
        <f t="shared" si="7"/>
        <v>44822</v>
      </c>
      <c r="G57" s="492"/>
      <c r="H57" s="320">
        <f t="shared" si="8"/>
        <v>44828</v>
      </c>
      <c r="I57" s="469"/>
      <c r="J57" s="443">
        <f t="shared" ref="J57:K72" si="11">J56+7</f>
        <v>44797</v>
      </c>
      <c r="K57" s="443">
        <f t="shared" si="11"/>
        <v>44797</v>
      </c>
      <c r="L57" s="146"/>
      <c r="M57" s="146"/>
    </row>
    <row r="58" spans="2:13" ht="17.25" hidden="1" customHeight="1" x14ac:dyDescent="0.2">
      <c r="B58" s="608" t="s">
        <v>3370</v>
      </c>
      <c r="C58" s="605" t="s">
        <v>3371</v>
      </c>
      <c r="D58" s="605">
        <v>44814</v>
      </c>
      <c r="E58" s="535">
        <f t="shared" si="9"/>
        <v>44822</v>
      </c>
      <c r="F58" s="605">
        <f t="shared" si="7"/>
        <v>44825</v>
      </c>
      <c r="G58" s="535"/>
      <c r="H58" s="605">
        <f t="shared" si="8"/>
        <v>44831</v>
      </c>
      <c r="I58" s="469"/>
      <c r="J58" s="443">
        <f t="shared" si="11"/>
        <v>44804</v>
      </c>
      <c r="K58" s="443">
        <f t="shared" si="11"/>
        <v>44804</v>
      </c>
      <c r="L58" s="146"/>
      <c r="M58" s="146"/>
    </row>
    <row r="59" spans="2:13" ht="17.25" hidden="1" customHeight="1" x14ac:dyDescent="0.2">
      <c r="B59" s="609" t="s">
        <v>3333</v>
      </c>
      <c r="C59" s="606" t="s">
        <v>3372</v>
      </c>
      <c r="D59" s="606">
        <v>44823</v>
      </c>
      <c r="E59" s="606">
        <f t="shared" si="9"/>
        <v>44831</v>
      </c>
      <c r="F59" s="606">
        <f t="shared" si="7"/>
        <v>44834</v>
      </c>
      <c r="G59" s="607"/>
      <c r="H59" s="606">
        <f t="shared" si="8"/>
        <v>44840</v>
      </c>
      <c r="I59" s="469"/>
      <c r="J59" s="443">
        <f t="shared" si="11"/>
        <v>44811</v>
      </c>
      <c r="K59" s="443">
        <f t="shared" si="11"/>
        <v>44811</v>
      </c>
      <c r="L59" s="146"/>
      <c r="M59" s="146"/>
    </row>
    <row r="60" spans="2:13" ht="17.25" hidden="1" customHeight="1" x14ac:dyDescent="0.2">
      <c r="B60" s="609" t="s">
        <v>3337</v>
      </c>
      <c r="C60" s="606" t="s">
        <v>3373</v>
      </c>
      <c r="D60" s="606">
        <v>44831</v>
      </c>
      <c r="E60" s="606">
        <f t="shared" si="9"/>
        <v>44839</v>
      </c>
      <c r="F60" s="606">
        <f t="shared" si="7"/>
        <v>44842</v>
      </c>
      <c r="G60" s="607"/>
      <c r="H60" s="606">
        <f t="shared" si="8"/>
        <v>44848</v>
      </c>
      <c r="I60" s="469"/>
      <c r="J60" s="443">
        <f t="shared" si="11"/>
        <v>44818</v>
      </c>
      <c r="K60" s="443">
        <f t="shared" si="11"/>
        <v>44818</v>
      </c>
      <c r="L60" s="146"/>
      <c r="M60" s="146"/>
    </row>
    <row r="61" spans="2:13" ht="17.25" hidden="1" customHeight="1" x14ac:dyDescent="0.2">
      <c r="B61" s="153" t="s">
        <v>3310</v>
      </c>
      <c r="C61" s="606" t="s">
        <v>3008</v>
      </c>
      <c r="D61" s="606">
        <v>44838</v>
      </c>
      <c r="E61" s="606">
        <f t="shared" si="9"/>
        <v>44846</v>
      </c>
      <c r="F61" s="606">
        <f t="shared" si="7"/>
        <v>44849</v>
      </c>
      <c r="G61" s="607"/>
      <c r="H61" s="606">
        <f t="shared" si="8"/>
        <v>44855</v>
      </c>
      <c r="I61" s="469"/>
      <c r="J61" s="443">
        <f t="shared" si="11"/>
        <v>44825</v>
      </c>
      <c r="K61" s="443">
        <f t="shared" si="11"/>
        <v>44825</v>
      </c>
      <c r="L61" s="146"/>
      <c r="M61" s="146"/>
    </row>
    <row r="62" spans="2:13" ht="17.25" hidden="1" customHeight="1" x14ac:dyDescent="0.2">
      <c r="B62" s="153" t="s">
        <v>3313</v>
      </c>
      <c r="C62" s="606" t="s">
        <v>3374</v>
      </c>
      <c r="D62" s="606">
        <v>44845</v>
      </c>
      <c r="E62" s="606">
        <f t="shared" si="9"/>
        <v>44853</v>
      </c>
      <c r="F62" s="606">
        <f t="shared" si="7"/>
        <v>44856</v>
      </c>
      <c r="G62" s="607"/>
      <c r="H62" s="606">
        <f t="shared" si="8"/>
        <v>44862</v>
      </c>
      <c r="I62" s="469"/>
      <c r="J62" s="443">
        <f t="shared" si="11"/>
        <v>44832</v>
      </c>
      <c r="K62" s="443">
        <f t="shared" si="11"/>
        <v>44832</v>
      </c>
      <c r="L62" s="146"/>
      <c r="M62" s="146"/>
    </row>
    <row r="63" spans="2:13" ht="17.25" hidden="1" customHeight="1" x14ac:dyDescent="0.2">
      <c r="B63" s="438" t="s">
        <v>388</v>
      </c>
      <c r="C63" s="606" t="s">
        <v>3375</v>
      </c>
      <c r="D63" s="607">
        <v>44838</v>
      </c>
      <c r="E63" s="607">
        <f t="shared" si="9"/>
        <v>44846</v>
      </c>
      <c r="F63" s="607">
        <f t="shared" si="7"/>
        <v>44849</v>
      </c>
      <c r="G63" s="607"/>
      <c r="H63" s="607">
        <f t="shared" si="8"/>
        <v>44855</v>
      </c>
      <c r="I63" s="469"/>
      <c r="J63" s="443">
        <f t="shared" si="11"/>
        <v>44839</v>
      </c>
      <c r="K63" s="443">
        <f t="shared" si="11"/>
        <v>44839</v>
      </c>
      <c r="L63" s="146"/>
      <c r="M63" s="146" t="s">
        <v>1961</v>
      </c>
    </row>
    <row r="64" spans="2:13" ht="17.25" hidden="1" customHeight="1" x14ac:dyDescent="0.2">
      <c r="B64" s="153" t="s">
        <v>3033</v>
      </c>
      <c r="C64" s="606" t="s">
        <v>3376</v>
      </c>
      <c r="D64" s="606">
        <v>44857</v>
      </c>
      <c r="E64" s="606">
        <f t="shared" si="9"/>
        <v>44865</v>
      </c>
      <c r="F64" s="606">
        <f t="shared" si="7"/>
        <v>44868</v>
      </c>
      <c r="G64" s="607"/>
      <c r="H64" s="606">
        <f t="shared" si="8"/>
        <v>44874</v>
      </c>
      <c r="I64" s="469"/>
      <c r="J64" s="443">
        <f t="shared" si="11"/>
        <v>44846</v>
      </c>
      <c r="K64" s="443">
        <f t="shared" si="11"/>
        <v>44846</v>
      </c>
      <c r="L64" s="146"/>
      <c r="M64" s="146"/>
    </row>
    <row r="65" spans="2:13" ht="17.25" hidden="1" customHeight="1" x14ac:dyDescent="0.2">
      <c r="B65" s="153" t="s">
        <v>3353</v>
      </c>
      <c r="C65" s="606" t="s">
        <v>3377</v>
      </c>
      <c r="D65" s="606">
        <v>44861</v>
      </c>
      <c r="E65" s="606">
        <f t="shared" si="9"/>
        <v>44869</v>
      </c>
      <c r="F65" s="606">
        <f t="shared" si="7"/>
        <v>44872</v>
      </c>
      <c r="G65" s="607"/>
      <c r="H65" s="606">
        <f t="shared" si="8"/>
        <v>44878</v>
      </c>
      <c r="I65" s="469"/>
      <c r="J65" s="443">
        <f t="shared" si="11"/>
        <v>44853</v>
      </c>
      <c r="K65" s="443">
        <f t="shared" si="11"/>
        <v>44853</v>
      </c>
      <c r="L65" s="146"/>
      <c r="M65" s="146"/>
    </row>
    <row r="66" spans="2:13" ht="17.25" hidden="1" customHeight="1" x14ac:dyDescent="0.2">
      <c r="B66" s="153" t="s">
        <v>3327</v>
      </c>
      <c r="C66" s="606" t="s">
        <v>3378</v>
      </c>
      <c r="D66" s="606">
        <v>44865</v>
      </c>
      <c r="E66" s="606">
        <f t="shared" si="9"/>
        <v>44873</v>
      </c>
      <c r="F66" s="606">
        <f t="shared" si="7"/>
        <v>44876</v>
      </c>
      <c r="G66" s="607"/>
      <c r="H66" s="606">
        <f t="shared" si="8"/>
        <v>44882</v>
      </c>
      <c r="I66" s="469"/>
      <c r="J66" s="443">
        <f t="shared" si="11"/>
        <v>44860</v>
      </c>
      <c r="K66" s="443">
        <f t="shared" si="11"/>
        <v>44860</v>
      </c>
      <c r="L66" s="146"/>
      <c r="M66" s="146"/>
    </row>
    <row r="67" spans="2:13" ht="17.25" hidden="1" customHeight="1" x14ac:dyDescent="0.2">
      <c r="B67" s="153" t="s">
        <v>2979</v>
      </c>
      <c r="C67" s="606" t="s">
        <v>3379</v>
      </c>
      <c r="D67" s="606">
        <v>44878</v>
      </c>
      <c r="E67" s="606">
        <f>D67+8</f>
        <v>44886</v>
      </c>
      <c r="F67" s="606">
        <f t="shared" si="7"/>
        <v>44889</v>
      </c>
      <c r="G67" s="607"/>
      <c r="H67" s="606">
        <f t="shared" si="8"/>
        <v>44895</v>
      </c>
      <c r="I67" s="469"/>
      <c r="J67" s="443">
        <f t="shared" si="11"/>
        <v>44867</v>
      </c>
      <c r="K67" s="443">
        <f t="shared" si="11"/>
        <v>44867</v>
      </c>
      <c r="L67" s="146"/>
      <c r="M67" s="146"/>
    </row>
    <row r="68" spans="2:13" ht="17.25" hidden="1" customHeight="1" x14ac:dyDescent="0.2">
      <c r="B68" s="438" t="s">
        <v>388</v>
      </c>
      <c r="C68" s="606" t="s">
        <v>3018</v>
      </c>
      <c r="D68" s="607">
        <f t="shared" ref="D68:D74" si="12">D67+7</f>
        <v>44885</v>
      </c>
      <c r="E68" s="607"/>
      <c r="F68" s="607"/>
      <c r="G68" s="607"/>
      <c r="H68" s="607"/>
      <c r="I68" s="469"/>
      <c r="J68" s="443">
        <f t="shared" si="11"/>
        <v>44874</v>
      </c>
      <c r="K68" s="443">
        <f t="shared" si="11"/>
        <v>44874</v>
      </c>
      <c r="L68" s="146"/>
      <c r="M68" s="146"/>
    </row>
    <row r="69" spans="2:13" ht="17.25" hidden="1" customHeight="1" x14ac:dyDescent="0.2">
      <c r="B69" s="153" t="s">
        <v>3380</v>
      </c>
      <c r="C69" s="606" t="s">
        <v>3381</v>
      </c>
      <c r="D69" s="606">
        <v>44886</v>
      </c>
      <c r="E69" s="606">
        <f t="shared" ref="E69" si="13">D69+8</f>
        <v>44894</v>
      </c>
      <c r="F69" s="607">
        <f t="shared" ref="F69" si="14">D69+11</f>
        <v>44897</v>
      </c>
      <c r="G69" s="607"/>
      <c r="H69" s="606">
        <f t="shared" ref="H69" si="15">D69+17</f>
        <v>44903</v>
      </c>
      <c r="I69" s="469"/>
      <c r="J69" s="443">
        <f t="shared" si="11"/>
        <v>44881</v>
      </c>
      <c r="K69" s="443">
        <f t="shared" si="11"/>
        <v>44881</v>
      </c>
      <c r="L69" s="146"/>
      <c r="M69" s="146"/>
    </row>
    <row r="70" spans="2:13" ht="17.25" hidden="1" customHeight="1" x14ac:dyDescent="0.2">
      <c r="B70" s="438" t="s">
        <v>388</v>
      </c>
      <c r="C70" s="606" t="s">
        <v>3382</v>
      </c>
      <c r="D70" s="607">
        <f t="shared" si="12"/>
        <v>44893</v>
      </c>
      <c r="E70" s="607"/>
      <c r="F70" s="607"/>
      <c r="G70" s="607"/>
      <c r="H70" s="607"/>
      <c r="I70" s="469"/>
      <c r="J70" s="443">
        <f t="shared" si="11"/>
        <v>44888</v>
      </c>
      <c r="K70" s="443">
        <f t="shared" si="11"/>
        <v>44888</v>
      </c>
      <c r="L70" s="146"/>
      <c r="M70" s="146"/>
    </row>
    <row r="71" spans="2:13" ht="17.25" hidden="1" customHeight="1" x14ac:dyDescent="0.2">
      <c r="B71" s="153" t="s">
        <v>3331</v>
      </c>
      <c r="C71" s="606" t="s">
        <v>3023</v>
      </c>
      <c r="D71" s="606">
        <v>44901</v>
      </c>
      <c r="E71" s="606">
        <f t="shared" ref="E71:E73" si="16">D71+8</f>
        <v>44909</v>
      </c>
      <c r="F71" s="606">
        <f t="shared" ref="F71:F73" si="17">D71+11</f>
        <v>44912</v>
      </c>
      <c r="G71" s="607"/>
      <c r="H71" s="606">
        <f t="shared" ref="H71:H73" si="18">D71+17</f>
        <v>44918</v>
      </c>
      <c r="I71" s="469"/>
      <c r="J71" s="443">
        <f t="shared" si="11"/>
        <v>44895</v>
      </c>
      <c r="K71" s="443">
        <f t="shared" si="11"/>
        <v>44895</v>
      </c>
      <c r="L71" s="146"/>
      <c r="M71" s="146"/>
    </row>
    <row r="72" spans="2:13" ht="17.25" hidden="1" customHeight="1" x14ac:dyDescent="0.2">
      <c r="B72" s="153" t="s">
        <v>3333</v>
      </c>
      <c r="C72" s="606" t="s">
        <v>3383</v>
      </c>
      <c r="D72" s="606">
        <v>44911</v>
      </c>
      <c r="E72" s="606">
        <f t="shared" si="16"/>
        <v>44919</v>
      </c>
      <c r="F72" s="690">
        <f t="shared" si="17"/>
        <v>44922</v>
      </c>
      <c r="G72" s="607"/>
      <c r="H72" s="606">
        <f t="shared" si="18"/>
        <v>44928</v>
      </c>
      <c r="I72" s="469"/>
      <c r="J72" s="443">
        <f t="shared" si="11"/>
        <v>44902</v>
      </c>
      <c r="K72" s="443">
        <f t="shared" si="11"/>
        <v>44902</v>
      </c>
      <c r="L72" s="146"/>
      <c r="M72" s="146"/>
    </row>
    <row r="73" spans="2:13" ht="17.25" hidden="1" customHeight="1" x14ac:dyDescent="0.2">
      <c r="B73" s="609" t="s">
        <v>3337</v>
      </c>
      <c r="C73" s="606" t="s">
        <v>3384</v>
      </c>
      <c r="D73" s="606">
        <v>44915</v>
      </c>
      <c r="E73" s="606">
        <f t="shared" si="16"/>
        <v>44923</v>
      </c>
      <c r="F73" s="606">
        <f t="shared" si="17"/>
        <v>44926</v>
      </c>
      <c r="G73" s="607"/>
      <c r="H73" s="606">
        <f t="shared" si="18"/>
        <v>44932</v>
      </c>
      <c r="I73" s="469"/>
      <c r="J73" s="443">
        <f t="shared" ref="J73:K81" si="19">J72+7</f>
        <v>44909</v>
      </c>
      <c r="K73" s="443">
        <f t="shared" si="19"/>
        <v>44909</v>
      </c>
      <c r="L73" s="146"/>
      <c r="M73" s="146"/>
    </row>
    <row r="74" spans="2:13" ht="17.25" hidden="1" customHeight="1" x14ac:dyDescent="0.2">
      <c r="B74" s="438" t="s">
        <v>388</v>
      </c>
      <c r="C74" s="606" t="s">
        <v>3385</v>
      </c>
      <c r="D74" s="607">
        <f t="shared" si="12"/>
        <v>44922</v>
      </c>
      <c r="E74" s="607"/>
      <c r="F74" s="607"/>
      <c r="G74" s="607"/>
      <c r="H74" s="607"/>
      <c r="I74" s="469"/>
      <c r="J74" s="443">
        <f t="shared" si="19"/>
        <v>44916</v>
      </c>
      <c r="K74" s="443">
        <f t="shared" si="19"/>
        <v>44916</v>
      </c>
      <c r="L74" s="146"/>
      <c r="M74" s="146"/>
    </row>
    <row r="75" spans="2:13" ht="17.25" hidden="1" customHeight="1" x14ac:dyDescent="0.2">
      <c r="B75" s="153" t="s">
        <v>3313</v>
      </c>
      <c r="C75" s="606" t="s">
        <v>3386</v>
      </c>
      <c r="D75" s="606">
        <v>44930</v>
      </c>
      <c r="E75" s="606">
        <f t="shared" ref="E75:E82" si="20">D75+8</f>
        <v>44938</v>
      </c>
      <c r="F75" s="606">
        <f t="shared" ref="F75:F82" si="21">D75+11</f>
        <v>44941</v>
      </c>
      <c r="G75" s="607"/>
      <c r="H75" s="606">
        <f t="shared" ref="H75:H82" si="22">D75+17</f>
        <v>44947</v>
      </c>
      <c r="I75" s="469"/>
      <c r="J75" s="443">
        <f t="shared" si="19"/>
        <v>44923</v>
      </c>
      <c r="K75" s="443">
        <f t="shared" si="19"/>
        <v>44923</v>
      </c>
      <c r="L75" s="146"/>
      <c r="M75" s="146"/>
    </row>
    <row r="76" spans="2:13" ht="17.25" hidden="1" customHeight="1" x14ac:dyDescent="0.2">
      <c r="B76" s="153" t="s">
        <v>3387</v>
      </c>
      <c r="C76" s="606" t="s">
        <v>3388</v>
      </c>
      <c r="D76" s="606">
        <v>44936</v>
      </c>
      <c r="E76" s="606">
        <f t="shared" si="20"/>
        <v>44944</v>
      </c>
      <c r="F76" s="606">
        <f t="shared" si="21"/>
        <v>44947</v>
      </c>
      <c r="G76" s="607"/>
      <c r="H76" s="606">
        <f t="shared" si="22"/>
        <v>44953</v>
      </c>
      <c r="I76" s="469"/>
      <c r="J76" s="443">
        <f t="shared" si="19"/>
        <v>44930</v>
      </c>
      <c r="K76" s="443">
        <f t="shared" si="19"/>
        <v>44930</v>
      </c>
      <c r="L76" s="146"/>
      <c r="M76" s="146"/>
    </row>
    <row r="77" spans="2:13" ht="17.25" hidden="1" customHeight="1" x14ac:dyDescent="0.2">
      <c r="B77" s="153" t="s">
        <v>3353</v>
      </c>
      <c r="C77" s="606" t="s">
        <v>3389</v>
      </c>
      <c r="D77" s="606">
        <v>44941</v>
      </c>
      <c r="E77" s="606">
        <f t="shared" si="20"/>
        <v>44949</v>
      </c>
      <c r="F77" s="606">
        <f t="shared" si="21"/>
        <v>44952</v>
      </c>
      <c r="G77" s="607"/>
      <c r="H77" s="606">
        <f t="shared" si="22"/>
        <v>44958</v>
      </c>
      <c r="I77" s="469"/>
      <c r="J77" s="443">
        <f t="shared" si="19"/>
        <v>44937</v>
      </c>
      <c r="K77" s="443">
        <f t="shared" si="19"/>
        <v>44937</v>
      </c>
      <c r="L77" s="146"/>
      <c r="M77" s="146"/>
    </row>
    <row r="78" spans="2:13" ht="17.25" hidden="1" customHeight="1" x14ac:dyDescent="0.2">
      <c r="B78" s="153" t="s">
        <v>3327</v>
      </c>
      <c r="C78" s="606" t="s">
        <v>3390</v>
      </c>
      <c r="D78" s="606">
        <v>44950</v>
      </c>
      <c r="E78" s="606">
        <f t="shared" si="20"/>
        <v>44958</v>
      </c>
      <c r="F78" s="606">
        <f t="shared" si="21"/>
        <v>44961</v>
      </c>
      <c r="G78" s="607"/>
      <c r="H78" s="606">
        <f t="shared" si="22"/>
        <v>44967</v>
      </c>
      <c r="I78" s="450">
        <v>44950</v>
      </c>
      <c r="J78" s="443">
        <f t="shared" si="19"/>
        <v>44944</v>
      </c>
      <c r="K78" s="443">
        <f t="shared" si="19"/>
        <v>44944</v>
      </c>
      <c r="L78" s="146"/>
      <c r="M78" s="146"/>
    </row>
    <row r="79" spans="2:13" ht="17.25" hidden="1" customHeight="1" x14ac:dyDescent="0.2">
      <c r="B79" s="153" t="s">
        <v>3321</v>
      </c>
      <c r="C79" s="606" t="s">
        <v>3391</v>
      </c>
      <c r="D79" s="606">
        <v>44957</v>
      </c>
      <c r="E79" s="606">
        <f t="shared" si="20"/>
        <v>44965</v>
      </c>
      <c r="F79" s="606">
        <f t="shared" si="21"/>
        <v>44968</v>
      </c>
      <c r="G79" s="607"/>
      <c r="H79" s="606">
        <f t="shared" si="22"/>
        <v>44974</v>
      </c>
      <c r="I79" s="469">
        <v>44958</v>
      </c>
      <c r="J79" s="443">
        <f t="shared" si="19"/>
        <v>44951</v>
      </c>
      <c r="K79" s="443">
        <f t="shared" si="19"/>
        <v>44951</v>
      </c>
      <c r="L79" s="146"/>
      <c r="M79" s="146"/>
    </row>
    <row r="80" spans="2:13" ht="17.25" hidden="1" customHeight="1" x14ac:dyDescent="0.2">
      <c r="B80" s="153" t="s">
        <v>2979</v>
      </c>
      <c r="C80" s="606" t="s">
        <v>3392</v>
      </c>
      <c r="D80" s="606">
        <v>44963</v>
      </c>
      <c r="E80" s="606">
        <f t="shared" si="20"/>
        <v>44971</v>
      </c>
      <c r="F80" s="606">
        <f t="shared" si="21"/>
        <v>44974</v>
      </c>
      <c r="G80" s="607"/>
      <c r="H80" s="606">
        <f t="shared" si="22"/>
        <v>44980</v>
      </c>
      <c r="I80" s="469">
        <v>44962</v>
      </c>
      <c r="J80" s="443">
        <v>44957</v>
      </c>
      <c r="K80" s="443">
        <f t="shared" si="19"/>
        <v>44958</v>
      </c>
      <c r="L80" s="146"/>
      <c r="M80" s="146"/>
    </row>
    <row r="81" spans="2:13" ht="17.25" hidden="1" customHeight="1" x14ac:dyDescent="0.2">
      <c r="B81" s="153" t="s">
        <v>3310</v>
      </c>
      <c r="C81" s="606" t="s">
        <v>3393</v>
      </c>
      <c r="D81" s="606">
        <v>44971</v>
      </c>
      <c r="E81" s="606">
        <f t="shared" si="20"/>
        <v>44979</v>
      </c>
      <c r="F81" s="606">
        <f t="shared" si="21"/>
        <v>44982</v>
      </c>
      <c r="G81" s="607"/>
      <c r="H81" s="606">
        <f t="shared" si="22"/>
        <v>44988</v>
      </c>
      <c r="I81" s="469"/>
      <c r="J81" s="443">
        <f>J80+7</f>
        <v>44964</v>
      </c>
      <c r="K81" s="443">
        <f t="shared" si="19"/>
        <v>44965</v>
      </c>
      <c r="L81" s="146"/>
      <c r="M81" s="146"/>
    </row>
    <row r="82" spans="2:13" ht="17.25" hidden="1" customHeight="1" x14ac:dyDescent="0.2">
      <c r="B82" s="691" t="s">
        <v>4274</v>
      </c>
      <c r="C82" s="692" t="s">
        <v>4275</v>
      </c>
      <c r="D82" s="607">
        <f t="shared" ref="D82" si="23">D81+7</f>
        <v>44978</v>
      </c>
      <c r="E82" s="607">
        <f t="shared" si="20"/>
        <v>44986</v>
      </c>
      <c r="F82" s="607">
        <f t="shared" si="21"/>
        <v>44989</v>
      </c>
      <c r="G82" s="607"/>
      <c r="H82" s="607">
        <f t="shared" si="22"/>
        <v>44995</v>
      </c>
      <c r="I82" s="469"/>
      <c r="J82" s="443"/>
      <c r="K82" s="443"/>
      <c r="L82" s="146"/>
      <c r="M82" s="146"/>
    </row>
    <row r="83" spans="2:13" ht="17.25" hidden="1" customHeight="1" x14ac:dyDescent="0.2">
      <c r="B83" s="693" t="s">
        <v>3657</v>
      </c>
      <c r="C83" s="692" t="s">
        <v>4275</v>
      </c>
      <c r="D83" s="607"/>
      <c r="E83" s="607"/>
      <c r="F83" s="607"/>
      <c r="G83" s="607"/>
      <c r="H83" s="607"/>
      <c r="I83" s="469"/>
      <c r="J83" s="443"/>
      <c r="K83" s="443"/>
      <c r="L83" s="146"/>
      <c r="M83" s="146"/>
    </row>
    <row r="84" spans="2:13" ht="17.25" hidden="1" customHeight="1" x14ac:dyDescent="0.2">
      <c r="B84" s="693" t="s">
        <v>4276</v>
      </c>
      <c r="C84" s="606" t="s">
        <v>4277</v>
      </c>
      <c r="D84" s="606">
        <v>45032</v>
      </c>
      <c r="E84" s="607"/>
      <c r="F84" s="607"/>
      <c r="G84" s="607"/>
      <c r="H84" s="607"/>
      <c r="I84" s="469"/>
      <c r="J84" s="443"/>
      <c r="K84" s="443"/>
      <c r="L84" s="146"/>
      <c r="M84" s="146"/>
    </row>
    <row r="85" spans="2:13" ht="15.6" hidden="1" customHeight="1" x14ac:dyDescent="0.2">
      <c r="B85" s="693" t="s">
        <v>3616</v>
      </c>
      <c r="C85" s="606" t="s">
        <v>4278</v>
      </c>
      <c r="D85" s="606">
        <v>45039</v>
      </c>
      <c r="E85" s="607">
        <f>D85+8</f>
        <v>45047</v>
      </c>
      <c r="F85" s="606">
        <f>D85+10</f>
        <v>45049</v>
      </c>
      <c r="G85" s="606">
        <f>D85+13</f>
        <v>45052</v>
      </c>
      <c r="H85" s="606">
        <f>D85+14</f>
        <v>45053</v>
      </c>
      <c r="I85" s="469"/>
      <c r="J85" s="443"/>
      <c r="K85" s="443"/>
      <c r="L85" s="146"/>
      <c r="M85" s="146"/>
    </row>
    <row r="86" spans="2:13" ht="17.25" hidden="1" customHeight="1" x14ac:dyDescent="0.2">
      <c r="B86" s="693" t="s">
        <v>4279</v>
      </c>
      <c r="C86" s="606" t="s">
        <v>4280</v>
      </c>
      <c r="D86" s="606">
        <f>D85+7</f>
        <v>45046</v>
      </c>
      <c r="E86" s="606">
        <f t="shared" ref="E86:E94" si="24">D86+8</f>
        <v>45054</v>
      </c>
      <c r="F86" s="606">
        <f t="shared" ref="F86:F94" si="25">D86+10</f>
        <v>45056</v>
      </c>
      <c r="G86" s="606">
        <f t="shared" ref="G86:G94" si="26">D86+13</f>
        <v>45059</v>
      </c>
      <c r="H86" s="606">
        <f t="shared" ref="H86:H94" si="27">D86+14</f>
        <v>45060</v>
      </c>
      <c r="I86" s="469"/>
      <c r="J86" s="443">
        <v>45046</v>
      </c>
      <c r="K86" s="443">
        <v>45047</v>
      </c>
      <c r="L86" s="146"/>
      <c r="M86" s="146"/>
    </row>
    <row r="87" spans="2:13" ht="17.25" hidden="1" customHeight="1" x14ac:dyDescent="0.2">
      <c r="B87" s="704" t="s">
        <v>4281</v>
      </c>
      <c r="C87" s="606" t="s">
        <v>4282</v>
      </c>
      <c r="D87" s="606">
        <f t="shared" ref="D87:D104" si="28">D86+7</f>
        <v>45053</v>
      </c>
      <c r="E87" s="606">
        <f t="shared" si="24"/>
        <v>45061</v>
      </c>
      <c r="F87" s="606">
        <f t="shared" si="25"/>
        <v>45063</v>
      </c>
      <c r="G87" s="606">
        <f t="shared" si="26"/>
        <v>45066</v>
      </c>
      <c r="H87" s="606">
        <f t="shared" si="27"/>
        <v>45067</v>
      </c>
      <c r="I87" s="469"/>
      <c r="J87" s="443">
        <f t="shared" ref="J87:J104" si="29">J86+7</f>
        <v>45053</v>
      </c>
      <c r="K87" s="443">
        <f t="shared" ref="K87:K104" si="30">K86+7</f>
        <v>45054</v>
      </c>
      <c r="L87" s="146"/>
      <c r="M87" s="146"/>
    </row>
    <row r="88" spans="2:13" ht="17.25" hidden="1" customHeight="1" x14ac:dyDescent="0.2">
      <c r="B88" s="438" t="s">
        <v>3624</v>
      </c>
      <c r="C88" s="606" t="s">
        <v>4283</v>
      </c>
      <c r="D88" s="606">
        <f t="shared" si="28"/>
        <v>45060</v>
      </c>
      <c r="E88" s="606">
        <f t="shared" si="24"/>
        <v>45068</v>
      </c>
      <c r="F88" s="606">
        <f t="shared" si="25"/>
        <v>45070</v>
      </c>
      <c r="G88" s="606">
        <f t="shared" si="26"/>
        <v>45073</v>
      </c>
      <c r="H88" s="606">
        <f t="shared" si="27"/>
        <v>45074</v>
      </c>
      <c r="I88" s="469"/>
      <c r="J88" s="443">
        <f t="shared" si="29"/>
        <v>45060</v>
      </c>
      <c r="K88" s="443">
        <f t="shared" si="30"/>
        <v>45061</v>
      </c>
      <c r="L88" s="146"/>
      <c r="M88" s="146"/>
    </row>
    <row r="89" spans="2:13" ht="17.25" hidden="1" customHeight="1" x14ac:dyDescent="0.2">
      <c r="B89" s="153" t="s">
        <v>2952</v>
      </c>
      <c r="C89" s="703" t="s">
        <v>4284</v>
      </c>
      <c r="D89" s="606">
        <f t="shared" si="28"/>
        <v>45067</v>
      </c>
      <c r="E89" s="606">
        <f t="shared" si="24"/>
        <v>45075</v>
      </c>
      <c r="F89" s="606">
        <f t="shared" si="25"/>
        <v>45077</v>
      </c>
      <c r="G89" s="606">
        <f t="shared" si="26"/>
        <v>45080</v>
      </c>
      <c r="H89" s="606">
        <f t="shared" si="27"/>
        <v>45081</v>
      </c>
      <c r="I89" s="469"/>
      <c r="J89" s="443">
        <f t="shared" si="29"/>
        <v>45067</v>
      </c>
      <c r="K89" s="443">
        <f t="shared" si="30"/>
        <v>45068</v>
      </c>
      <c r="L89" s="146"/>
      <c r="M89" s="146"/>
    </row>
    <row r="90" spans="2:13" ht="17.25" hidden="1" customHeight="1" x14ac:dyDescent="0.2">
      <c r="B90" s="153" t="s">
        <v>4285</v>
      </c>
      <c r="C90" s="703" t="s">
        <v>4286</v>
      </c>
      <c r="D90" s="606">
        <f t="shared" si="28"/>
        <v>45074</v>
      </c>
      <c r="E90" s="606">
        <f t="shared" si="24"/>
        <v>45082</v>
      </c>
      <c r="F90" s="606">
        <f t="shared" si="25"/>
        <v>45084</v>
      </c>
      <c r="G90" s="606">
        <f t="shared" si="26"/>
        <v>45087</v>
      </c>
      <c r="H90" s="606">
        <f t="shared" si="27"/>
        <v>45088</v>
      </c>
      <c r="I90" s="469"/>
      <c r="J90" s="443">
        <f t="shared" si="29"/>
        <v>45074</v>
      </c>
      <c r="K90" s="443">
        <f t="shared" si="30"/>
        <v>45075</v>
      </c>
      <c r="L90" s="146"/>
      <c r="M90" s="146"/>
    </row>
    <row r="91" spans="2:13" ht="17.25" hidden="1" customHeight="1" x14ac:dyDescent="0.2">
      <c r="B91" s="608" t="s">
        <v>3630</v>
      </c>
      <c r="C91" s="712" t="s">
        <v>4287</v>
      </c>
      <c r="D91" s="606">
        <f t="shared" si="28"/>
        <v>45081</v>
      </c>
      <c r="E91" s="606">
        <f t="shared" si="24"/>
        <v>45089</v>
      </c>
      <c r="F91" s="606">
        <f t="shared" si="25"/>
        <v>45091</v>
      </c>
      <c r="G91" s="606">
        <f t="shared" si="26"/>
        <v>45094</v>
      </c>
      <c r="H91" s="606">
        <f t="shared" si="27"/>
        <v>45095</v>
      </c>
      <c r="I91" s="469"/>
      <c r="J91" s="443">
        <f t="shared" si="29"/>
        <v>45081</v>
      </c>
      <c r="K91" s="443">
        <f t="shared" si="30"/>
        <v>45082</v>
      </c>
      <c r="L91" s="146"/>
      <c r="M91" s="146"/>
    </row>
    <row r="92" spans="2:13" ht="17.25" hidden="1" customHeight="1" x14ac:dyDescent="0.2">
      <c r="B92" s="153" t="s">
        <v>3648</v>
      </c>
      <c r="C92" s="320" t="s">
        <v>4288</v>
      </c>
      <c r="D92" s="606">
        <f t="shared" si="28"/>
        <v>45088</v>
      </c>
      <c r="E92" s="606">
        <f t="shared" si="24"/>
        <v>45096</v>
      </c>
      <c r="F92" s="606">
        <f t="shared" si="25"/>
        <v>45098</v>
      </c>
      <c r="G92" s="606">
        <f t="shared" si="26"/>
        <v>45101</v>
      </c>
      <c r="H92" s="606">
        <f t="shared" si="27"/>
        <v>45102</v>
      </c>
      <c r="I92" s="469"/>
      <c r="J92" s="443">
        <f t="shared" si="29"/>
        <v>45088</v>
      </c>
      <c r="K92" s="443">
        <f t="shared" si="30"/>
        <v>45089</v>
      </c>
      <c r="L92" s="146"/>
      <c r="M92" s="146"/>
    </row>
    <row r="93" spans="2:13" ht="17.25" hidden="1" customHeight="1" x14ac:dyDescent="0.2">
      <c r="B93" s="153" t="s">
        <v>4289</v>
      </c>
      <c r="C93" s="320" t="s">
        <v>4290</v>
      </c>
      <c r="D93" s="606">
        <f t="shared" si="28"/>
        <v>45095</v>
      </c>
      <c r="E93" s="606">
        <f t="shared" si="24"/>
        <v>45103</v>
      </c>
      <c r="F93" s="606">
        <f t="shared" si="25"/>
        <v>45105</v>
      </c>
      <c r="G93" s="606">
        <f t="shared" si="26"/>
        <v>45108</v>
      </c>
      <c r="H93" s="606">
        <f t="shared" si="27"/>
        <v>45109</v>
      </c>
      <c r="I93" s="469"/>
      <c r="J93" s="443">
        <f t="shared" si="29"/>
        <v>45095</v>
      </c>
      <c r="K93" s="443">
        <f t="shared" si="30"/>
        <v>45096</v>
      </c>
      <c r="L93" s="146"/>
      <c r="M93" s="146"/>
    </row>
    <row r="94" spans="2:13" ht="17.25" hidden="1" customHeight="1" x14ac:dyDescent="0.2">
      <c r="B94" s="153" t="s">
        <v>3659</v>
      </c>
      <c r="C94" s="320" t="s">
        <v>4291</v>
      </c>
      <c r="D94" s="606">
        <f t="shared" si="28"/>
        <v>45102</v>
      </c>
      <c r="E94" s="606">
        <f t="shared" si="24"/>
        <v>45110</v>
      </c>
      <c r="F94" s="606">
        <f t="shared" si="25"/>
        <v>45112</v>
      </c>
      <c r="G94" s="606">
        <f t="shared" si="26"/>
        <v>45115</v>
      </c>
      <c r="H94" s="606">
        <f t="shared" si="27"/>
        <v>45116</v>
      </c>
      <c r="I94" s="469"/>
      <c r="J94" s="443">
        <f t="shared" si="29"/>
        <v>45102</v>
      </c>
      <c r="K94" s="443">
        <f t="shared" si="30"/>
        <v>45103</v>
      </c>
      <c r="L94" s="146"/>
      <c r="M94" s="146"/>
    </row>
    <row r="95" spans="2:13" ht="17.25" hidden="1" customHeight="1" x14ac:dyDescent="0.2">
      <c r="B95" s="153" t="s">
        <v>4292</v>
      </c>
      <c r="C95" s="320" t="s">
        <v>4293</v>
      </c>
      <c r="D95" s="606">
        <f t="shared" si="28"/>
        <v>45109</v>
      </c>
      <c r="E95" s="607">
        <f t="shared" ref="E95" si="31">D95+8</f>
        <v>45117</v>
      </c>
      <c r="F95" s="606">
        <f t="shared" ref="F95" si="32">D95+10</f>
        <v>45119</v>
      </c>
      <c r="G95" s="606">
        <f t="shared" ref="G95" si="33">D95+13</f>
        <v>45122</v>
      </c>
      <c r="H95" s="606">
        <f t="shared" ref="H95" si="34">D95+14</f>
        <v>45123</v>
      </c>
      <c r="I95" s="469"/>
      <c r="J95" s="443">
        <f t="shared" si="29"/>
        <v>45109</v>
      </c>
      <c r="K95" s="443">
        <f t="shared" si="30"/>
        <v>45110</v>
      </c>
      <c r="L95" s="146"/>
      <c r="M95" s="146"/>
    </row>
    <row r="96" spans="2:13" ht="17.25" hidden="1" customHeight="1" x14ac:dyDescent="0.2">
      <c r="B96" s="153" t="s">
        <v>4294</v>
      </c>
      <c r="C96" s="320" t="s">
        <v>4295</v>
      </c>
      <c r="D96" s="606">
        <f t="shared" si="28"/>
        <v>45116</v>
      </c>
      <c r="E96" s="607">
        <f t="shared" ref="E96" si="35">D96+8</f>
        <v>45124</v>
      </c>
      <c r="F96" s="606">
        <f t="shared" ref="F96" si="36">D96+10</f>
        <v>45126</v>
      </c>
      <c r="G96" s="606">
        <f t="shared" ref="G96" si="37">D96+13</f>
        <v>45129</v>
      </c>
      <c r="H96" s="741">
        <f t="shared" ref="H96" si="38">D96+14</f>
        <v>45130</v>
      </c>
      <c r="I96" s="469"/>
      <c r="J96" s="443">
        <f t="shared" si="29"/>
        <v>45116</v>
      </c>
      <c r="K96" s="443">
        <f t="shared" si="30"/>
        <v>45117</v>
      </c>
      <c r="L96" s="146"/>
      <c r="M96" s="146"/>
    </row>
    <row r="97" spans="2:13" ht="17.25" customHeight="1" x14ac:dyDescent="0.2">
      <c r="B97" s="153" t="s">
        <v>3616</v>
      </c>
      <c r="C97" s="320" t="s">
        <v>4296</v>
      </c>
      <c r="D97" s="606">
        <f t="shared" si="28"/>
        <v>45123</v>
      </c>
      <c r="E97" s="607">
        <f t="shared" ref="E97" si="39">D97+8</f>
        <v>45131</v>
      </c>
      <c r="F97" s="606">
        <f t="shared" ref="F97" si="40">D97+10</f>
        <v>45133</v>
      </c>
      <c r="G97" s="606">
        <f t="shared" ref="G97" si="41">D97+13</f>
        <v>45136</v>
      </c>
      <c r="H97" s="606">
        <f t="shared" ref="H97" si="42">D97+14</f>
        <v>45137</v>
      </c>
      <c r="I97" s="469"/>
      <c r="J97" s="443">
        <f t="shared" si="29"/>
        <v>45123</v>
      </c>
      <c r="K97" s="443">
        <f t="shared" si="30"/>
        <v>45124</v>
      </c>
      <c r="L97" s="146"/>
      <c r="M97" s="146"/>
    </row>
    <row r="98" spans="2:13" ht="17.25" customHeight="1" x14ac:dyDescent="0.2">
      <c r="B98" s="153" t="s">
        <v>4281</v>
      </c>
      <c r="C98" s="320" t="s">
        <v>4297</v>
      </c>
      <c r="D98" s="606">
        <f t="shared" si="28"/>
        <v>45130</v>
      </c>
      <c r="E98" s="606">
        <f t="shared" ref="E98" si="43">D98+8</f>
        <v>45138</v>
      </c>
      <c r="F98" s="606">
        <f t="shared" ref="F98" si="44">D98+10</f>
        <v>45140</v>
      </c>
      <c r="G98" s="606">
        <f t="shared" ref="G98" si="45">D98+13</f>
        <v>45143</v>
      </c>
      <c r="H98" s="606">
        <f t="shared" ref="H98" si="46">D98+14</f>
        <v>45144</v>
      </c>
      <c r="I98" s="469"/>
      <c r="J98" s="443">
        <f t="shared" si="29"/>
        <v>45130</v>
      </c>
      <c r="K98" s="443">
        <f t="shared" si="30"/>
        <v>45131</v>
      </c>
      <c r="L98" s="146"/>
      <c r="M98" s="146"/>
    </row>
    <row r="99" spans="2:13" ht="17.25" customHeight="1" x14ac:dyDescent="0.2">
      <c r="B99" s="153" t="s">
        <v>4298</v>
      </c>
      <c r="C99" s="320" t="s">
        <v>4299</v>
      </c>
      <c r="D99" s="606">
        <f t="shared" si="28"/>
        <v>45137</v>
      </c>
      <c r="E99" s="607">
        <f t="shared" ref="E99" si="47">D99+8</f>
        <v>45145</v>
      </c>
      <c r="F99" s="606">
        <f t="shared" ref="F99" si="48">D99+10</f>
        <v>45147</v>
      </c>
      <c r="G99" s="606">
        <f t="shared" ref="G99" si="49">D99+13</f>
        <v>45150</v>
      </c>
      <c r="H99" s="606">
        <f t="shared" ref="H99" si="50">D99+14</f>
        <v>45151</v>
      </c>
      <c r="I99" s="469"/>
      <c r="J99" s="443">
        <f t="shared" si="29"/>
        <v>45137</v>
      </c>
      <c r="K99" s="443">
        <f t="shared" si="30"/>
        <v>45138</v>
      </c>
      <c r="L99" s="146"/>
      <c r="M99" s="146"/>
    </row>
    <row r="100" spans="2:13" ht="17.25" customHeight="1" x14ac:dyDescent="0.2">
      <c r="B100" s="153" t="s">
        <v>4300</v>
      </c>
      <c r="C100" s="320" t="s">
        <v>4301</v>
      </c>
      <c r="D100" s="606">
        <v>45151</v>
      </c>
      <c r="E100" s="606">
        <f t="shared" ref="E100" si="51">D100+8</f>
        <v>45159</v>
      </c>
      <c r="F100" s="606">
        <f t="shared" ref="F100" si="52">D100+10</f>
        <v>45161</v>
      </c>
      <c r="G100" s="606">
        <f t="shared" ref="G100" si="53">D100+13</f>
        <v>45164</v>
      </c>
      <c r="H100" s="606">
        <f t="shared" ref="H100" si="54">D100+14</f>
        <v>45165</v>
      </c>
      <c r="I100" s="469"/>
      <c r="J100" s="443">
        <f t="shared" si="29"/>
        <v>45144</v>
      </c>
      <c r="K100" s="443">
        <f t="shared" si="30"/>
        <v>45145</v>
      </c>
      <c r="L100" s="744">
        <v>45151</v>
      </c>
      <c r="M100" s="146"/>
    </row>
    <row r="101" spans="2:13" ht="17.25" customHeight="1" x14ac:dyDescent="0.2">
      <c r="B101" s="153" t="s">
        <v>3624</v>
      </c>
      <c r="C101" s="320" t="s">
        <v>4302</v>
      </c>
      <c r="D101" s="606">
        <f t="shared" si="28"/>
        <v>45158</v>
      </c>
      <c r="E101" s="606">
        <f t="shared" ref="E101" si="55">D101+8</f>
        <v>45166</v>
      </c>
      <c r="F101" s="606">
        <f t="shared" ref="F101" si="56">D101+10</f>
        <v>45168</v>
      </c>
      <c r="G101" s="606">
        <f t="shared" ref="G101" si="57">D101+13</f>
        <v>45171</v>
      </c>
      <c r="H101" s="606">
        <f t="shared" ref="H101" si="58">D101+14</f>
        <v>45172</v>
      </c>
      <c r="I101" s="469"/>
      <c r="J101" s="443">
        <f t="shared" si="29"/>
        <v>45151</v>
      </c>
      <c r="K101" s="443">
        <f t="shared" si="30"/>
        <v>45152</v>
      </c>
      <c r="L101" s="744">
        <v>45158</v>
      </c>
      <c r="M101" s="146"/>
    </row>
    <row r="102" spans="2:13" ht="17.25" customHeight="1" x14ac:dyDescent="0.2">
      <c r="B102" s="743" t="s">
        <v>388</v>
      </c>
      <c r="C102" s="320" t="s">
        <v>4303</v>
      </c>
      <c r="D102" s="607">
        <f t="shared" si="28"/>
        <v>45165</v>
      </c>
      <c r="E102" s="607">
        <f t="shared" ref="E102" si="59">D102+8</f>
        <v>45173</v>
      </c>
      <c r="F102" s="607">
        <f t="shared" ref="F102" si="60">D102+10</f>
        <v>45175</v>
      </c>
      <c r="G102" s="607">
        <f t="shared" ref="G102" si="61">D102+13</f>
        <v>45178</v>
      </c>
      <c r="H102" s="607">
        <f t="shared" ref="H102" si="62">D102+14</f>
        <v>45179</v>
      </c>
      <c r="I102" s="563"/>
      <c r="J102" s="562">
        <f t="shared" si="29"/>
        <v>45158</v>
      </c>
      <c r="K102" s="562">
        <f t="shared" si="30"/>
        <v>45159</v>
      </c>
      <c r="L102" s="146"/>
      <c r="M102" s="146"/>
    </row>
    <row r="103" spans="2:13" ht="17.25" customHeight="1" x14ac:dyDescent="0.2">
      <c r="B103" s="153" t="s">
        <v>3610</v>
      </c>
      <c r="C103" s="320" t="s">
        <v>4304</v>
      </c>
      <c r="D103" s="606">
        <v>45165</v>
      </c>
      <c r="E103" s="606">
        <f t="shared" ref="E103" si="63">D103+8</f>
        <v>45173</v>
      </c>
      <c r="F103" s="606">
        <f t="shared" ref="F103" si="64">D103+10</f>
        <v>45175</v>
      </c>
      <c r="G103" s="606">
        <f t="shared" ref="G103" si="65">D103+13</f>
        <v>45178</v>
      </c>
      <c r="H103" s="606">
        <f t="shared" ref="H103" si="66">D103+14</f>
        <v>45179</v>
      </c>
      <c r="I103" s="469"/>
      <c r="J103" s="443">
        <f t="shared" si="29"/>
        <v>45165</v>
      </c>
      <c r="K103" s="443">
        <f t="shared" si="30"/>
        <v>45166</v>
      </c>
      <c r="L103" s="146"/>
      <c r="M103" s="146"/>
    </row>
    <row r="104" spans="2:13" ht="17.25" customHeight="1" x14ac:dyDescent="0.2">
      <c r="B104" s="153" t="s">
        <v>3630</v>
      </c>
      <c r="C104" s="320" t="s">
        <v>4305</v>
      </c>
      <c r="D104" s="606">
        <f t="shared" si="28"/>
        <v>45172</v>
      </c>
      <c r="E104" s="606">
        <f t="shared" ref="E104" si="67">D104+8</f>
        <v>45180</v>
      </c>
      <c r="F104" s="606">
        <f t="shared" ref="F104" si="68">D104+10</f>
        <v>45182</v>
      </c>
      <c r="G104" s="606">
        <f t="shared" ref="G104" si="69">D104+13</f>
        <v>45185</v>
      </c>
      <c r="H104" s="606">
        <f t="shared" ref="H104" si="70">D104+14</f>
        <v>45186</v>
      </c>
      <c r="I104" s="469"/>
      <c r="J104" s="443">
        <f t="shared" si="29"/>
        <v>45172</v>
      </c>
      <c r="K104" s="443">
        <f t="shared" si="30"/>
        <v>45173</v>
      </c>
      <c r="L104" s="146"/>
      <c r="M104" s="146"/>
    </row>
    <row r="105" spans="2:13" ht="17.25" customHeight="1" x14ac:dyDescent="0.2">
      <c r="B105" s="164"/>
      <c r="C105" s="155"/>
      <c r="D105" s="155"/>
      <c r="E105" s="155"/>
      <c r="F105" s="155"/>
      <c r="G105" s="155"/>
      <c r="H105" s="155"/>
      <c r="I105" s="155"/>
      <c r="J105" s="155"/>
      <c r="K105" s="445"/>
      <c r="L105" s="146"/>
      <c r="M105" s="146"/>
    </row>
    <row r="106" spans="2:13" ht="17.25" customHeight="1" x14ac:dyDescent="0.2">
      <c r="B106" s="434" t="s">
        <v>829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 x14ac:dyDescent="0.2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 x14ac:dyDescent="0.2">
      <c r="B108" s="192" t="s">
        <v>535</v>
      </c>
      <c r="C108" s="193"/>
      <c r="D108" s="193"/>
      <c r="E108" s="194"/>
      <c r="F108" s="195" t="s">
        <v>1315</v>
      </c>
      <c r="G108" s="195"/>
      <c r="H108" s="193"/>
      <c r="I108" s="193"/>
      <c r="J108" s="195" t="s">
        <v>537</v>
      </c>
      <c r="K108" s="195"/>
      <c r="L108" s="195"/>
      <c r="M108" s="193"/>
    </row>
    <row r="109" spans="2:13" s="159" customFormat="1" ht="17.25" customHeight="1" x14ac:dyDescent="0.2">
      <c r="B109" s="197" t="s">
        <v>538</v>
      </c>
      <c r="C109" s="193"/>
      <c r="D109" s="198" t="s">
        <v>539</v>
      </c>
      <c r="E109" s="199"/>
      <c r="F109" s="197" t="s">
        <v>540</v>
      </c>
      <c r="G109" s="193"/>
      <c r="H109" s="198" t="s">
        <v>541</v>
      </c>
      <c r="I109" s="193"/>
      <c r="J109" s="197" t="s">
        <v>542</v>
      </c>
      <c r="K109" s="198" t="s">
        <v>543</v>
      </c>
      <c r="M109" s="193"/>
    </row>
    <row r="110" spans="2:13" s="159" customFormat="1" ht="17.25" customHeight="1" x14ac:dyDescent="0.2">
      <c r="B110" s="425" t="s">
        <v>544</v>
      </c>
      <c r="C110" s="202"/>
      <c r="D110" s="585" t="s">
        <v>545</v>
      </c>
      <c r="E110" s="197"/>
      <c r="F110" s="725" t="s">
        <v>546</v>
      </c>
      <c r="G110" s="749" t="s">
        <v>547</v>
      </c>
      <c r="H110" s="252" t="s">
        <v>548</v>
      </c>
      <c r="I110" s="193"/>
      <c r="J110" s="201" t="s">
        <v>549</v>
      </c>
      <c r="K110" s="203" t="s">
        <v>550</v>
      </c>
      <c r="L110" s="203"/>
      <c r="M110" s="193"/>
    </row>
    <row r="111" spans="2:13" s="159" customFormat="1" ht="17.25" customHeight="1" x14ac:dyDescent="0.2">
      <c r="B111" s="425" t="s">
        <v>551</v>
      </c>
      <c r="C111" s="202"/>
      <c r="D111" s="585" t="s">
        <v>552</v>
      </c>
      <c r="E111" s="197"/>
      <c r="F111" s="725" t="s">
        <v>553</v>
      </c>
      <c r="G111" s="749" t="s">
        <v>554</v>
      </c>
      <c r="H111" s="252" t="s">
        <v>555</v>
      </c>
      <c r="I111" s="193"/>
      <c r="J111" s="201" t="s">
        <v>556</v>
      </c>
      <c r="K111" s="203" t="s">
        <v>557</v>
      </c>
      <c r="L111" s="203"/>
      <c r="M111" s="193"/>
    </row>
    <row r="112" spans="2:13" s="159" customFormat="1" ht="17.25" customHeight="1" x14ac:dyDescent="0.2">
      <c r="B112" s="201" t="s">
        <v>2623</v>
      </c>
      <c r="C112" s="202"/>
      <c r="D112" s="203" t="s">
        <v>559</v>
      </c>
      <c r="E112" s="197"/>
      <c r="F112" s="725" t="s">
        <v>560</v>
      </c>
      <c r="G112" s="749" t="s">
        <v>561</v>
      </c>
      <c r="H112" s="252" t="s">
        <v>562</v>
      </c>
      <c r="I112" s="193"/>
      <c r="J112" s="425" t="s">
        <v>563</v>
      </c>
      <c r="K112" s="585" t="s">
        <v>564</v>
      </c>
      <c r="L112" s="203"/>
      <c r="M112" s="193"/>
    </row>
    <row r="113" spans="2:11" s="159" customFormat="1" ht="17.25" customHeight="1" x14ac:dyDescent="0.2">
      <c r="B113" s="201" t="s">
        <v>565</v>
      </c>
      <c r="C113" s="202"/>
      <c r="D113" s="203" t="s">
        <v>566</v>
      </c>
      <c r="E113" s="197"/>
      <c r="F113" s="725" t="s">
        <v>567</v>
      </c>
      <c r="G113" s="749" t="s">
        <v>568</v>
      </c>
      <c r="H113" s="252" t="s">
        <v>569</v>
      </c>
      <c r="I113" s="193"/>
      <c r="J113" s="201" t="s">
        <v>570</v>
      </c>
      <c r="K113" s="203" t="s">
        <v>571</v>
      </c>
    </row>
    <row r="114" spans="2:11" s="159" customFormat="1" ht="17.25" customHeight="1" x14ac:dyDescent="0.2">
      <c r="B114" s="425" t="s">
        <v>572</v>
      </c>
      <c r="C114" s="202"/>
      <c r="D114" s="585" t="s">
        <v>573</v>
      </c>
      <c r="E114" s="197"/>
      <c r="F114" s="725" t="s">
        <v>2624</v>
      </c>
      <c r="G114" s="749" t="s">
        <v>575</v>
      </c>
      <c r="H114" s="252" t="s">
        <v>2625</v>
      </c>
      <c r="I114" s="193"/>
      <c r="J114" s="201" t="s">
        <v>577</v>
      </c>
      <c r="K114" s="203" t="s">
        <v>578</v>
      </c>
    </row>
    <row r="115" spans="2:11" s="159" customFormat="1" ht="17.25" customHeight="1" x14ac:dyDescent="0.2">
      <c r="B115" s="425" t="s">
        <v>1325</v>
      </c>
      <c r="C115" s="202"/>
      <c r="D115" s="585" t="s">
        <v>1326</v>
      </c>
      <c r="E115" s="197"/>
      <c r="F115" s="725"/>
      <c r="G115" s="749"/>
      <c r="H115" s="252"/>
      <c r="I115" s="193"/>
      <c r="J115" s="201" t="s">
        <v>1327</v>
      </c>
      <c r="K115" s="203" t="s">
        <v>1329</v>
      </c>
    </row>
    <row r="116" spans="2:11" s="159" customFormat="1" ht="17.25" customHeight="1" x14ac:dyDescent="0.2">
      <c r="B116" s="425" t="s">
        <v>579</v>
      </c>
      <c r="C116" s="202"/>
      <c r="D116" s="585" t="s">
        <v>580</v>
      </c>
      <c r="E116" s="197"/>
      <c r="F116" s="518"/>
      <c r="G116"/>
      <c r="H116"/>
      <c r="I116" s="193"/>
      <c r="J116" s="425" t="s">
        <v>584</v>
      </c>
      <c r="K116" s="426" t="s">
        <v>585</v>
      </c>
    </row>
    <row r="117" spans="2:11" s="159" customFormat="1" ht="17.25" customHeight="1" x14ac:dyDescent="0.2">
      <c r="B117" s="425" t="s">
        <v>586</v>
      </c>
      <c r="C117" s="202"/>
      <c r="D117" s="585" t="s">
        <v>587</v>
      </c>
      <c r="E117" s="11"/>
      <c r="F117" s="11"/>
      <c r="G117" s="14"/>
      <c r="H117" s="13"/>
      <c r="I117" s="193"/>
      <c r="J117" s="197"/>
      <c r="K117" s="193"/>
    </row>
    <row r="118" spans="2:11" ht="17.25" customHeight="1" x14ac:dyDescent="0.2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 x14ac:dyDescent="0.2">
      <c r="B119" s="193" t="s">
        <v>1332</v>
      </c>
      <c r="C119" s="193" t="s">
        <v>1333</v>
      </c>
      <c r="D119" s="205"/>
      <c r="E119" s="193"/>
      <c r="F119" s="193" t="s">
        <v>1334</v>
      </c>
      <c r="G119" s="206" t="s">
        <v>1335</v>
      </c>
      <c r="H119" s="196"/>
      <c r="I119" s="193"/>
      <c r="J119" s="193" t="s">
        <v>1334</v>
      </c>
      <c r="K119" s="193" t="s">
        <v>1336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51" orientation="landscape" r:id="rId15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2:S68"/>
  <sheetViews>
    <sheetView showGridLines="0" zoomScale="115" zoomScaleNormal="115" zoomScaleSheetLayoutView="75" workbookViewId="0">
      <selection activeCell="E54" sqref="E54"/>
    </sheetView>
  </sheetViews>
  <sheetFormatPr defaultColWidth="9.140625" defaultRowHeight="17.25" customHeight="1" x14ac:dyDescent="0.2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hidden="1" customWidth="1"/>
    <col min="11" max="11" width="18.7109375" style="145" hidden="1" customWidth="1"/>
    <col min="12" max="19" width="25.7109375" style="145" customWidth="1"/>
    <col min="20" max="20" width="18.7109375" style="145" customWidth="1"/>
    <col min="21" max="16384" width="9.140625" style="145"/>
  </cols>
  <sheetData>
    <row r="2" spans="1:19" ht="17.25" customHeight="1" thickBot="1" x14ac:dyDescent="0.25">
      <c r="B2" s="1172" t="s">
        <v>116</v>
      </c>
      <c r="C2" s="1172"/>
      <c r="D2" s="1172"/>
      <c r="E2" s="1172"/>
      <c r="F2" s="1172"/>
      <c r="G2" s="1172"/>
      <c r="H2" s="1172"/>
      <c r="I2" s="1074"/>
      <c r="J2" s="1036" t="s">
        <v>377</v>
      </c>
    </row>
    <row r="3" spans="1:19" ht="17.25" customHeight="1" thickBot="1" x14ac:dyDescent="0.25">
      <c r="B3" s="165"/>
    </row>
    <row r="4" spans="1:19" ht="30" customHeight="1" thickBot="1" x14ac:dyDescent="0.25">
      <c r="A4" s="186"/>
      <c r="B4" s="1173" t="s">
        <v>4306</v>
      </c>
      <c r="C4" s="1174"/>
      <c r="D4" s="1174"/>
      <c r="E4" s="1174"/>
      <c r="F4" s="1174"/>
      <c r="G4" s="1174"/>
      <c r="H4" s="1175"/>
      <c r="I4" s="147"/>
      <c r="K4" s="1072"/>
      <c r="L4" s="1072"/>
    </row>
    <row r="5" spans="1:19" ht="16.5" customHeight="1" x14ac:dyDescent="0.2">
      <c r="C5" s="148"/>
      <c r="D5" s="148"/>
      <c r="E5" s="148"/>
      <c r="F5" s="148"/>
      <c r="G5" s="148"/>
      <c r="H5" s="148"/>
      <c r="I5" s="148"/>
    </row>
    <row r="6" spans="1:19" ht="16.5" customHeight="1" x14ac:dyDescent="0.2">
      <c r="B6" s="148"/>
      <c r="C6" s="148"/>
      <c r="D6" s="148"/>
      <c r="E6" s="148"/>
      <c r="F6" s="148"/>
      <c r="G6" s="148"/>
      <c r="H6" s="148"/>
      <c r="I6" s="148"/>
    </row>
    <row r="7" spans="1:19" ht="50.1" customHeight="1" x14ac:dyDescent="0.2">
      <c r="A7" s="310"/>
      <c r="B7" s="1185" t="s">
        <v>4307</v>
      </c>
      <c r="C7" s="1186"/>
      <c r="D7" s="1217" t="s">
        <v>378</v>
      </c>
      <c r="E7" s="1023" t="s">
        <v>206</v>
      </c>
      <c r="F7" s="1020" t="s">
        <v>1408</v>
      </c>
      <c r="G7" s="1020" t="s">
        <v>4308</v>
      </c>
      <c r="H7" s="1020" t="s">
        <v>4309</v>
      </c>
      <c r="I7" s="861"/>
      <c r="J7" s="917" t="s">
        <v>1406</v>
      </c>
      <c r="K7" s="785"/>
      <c r="L7" s="1020" t="s">
        <v>4310</v>
      </c>
      <c r="M7" s="1020" t="s">
        <v>4311</v>
      </c>
      <c r="N7" s="1083" t="s">
        <v>4312</v>
      </c>
      <c r="O7" s="1020" t="s">
        <v>4313</v>
      </c>
      <c r="P7" s="1020" t="s">
        <v>3446</v>
      </c>
      <c r="Q7" s="1020" t="s">
        <v>4314</v>
      </c>
      <c r="R7" s="1020" t="s">
        <v>4315</v>
      </c>
      <c r="S7" s="1020" t="s">
        <v>4316</v>
      </c>
    </row>
    <row r="8" spans="1:19" ht="20.100000000000001" customHeight="1" x14ac:dyDescent="0.2">
      <c r="A8" s="310"/>
      <c r="B8" s="1023" t="s">
        <v>380</v>
      </c>
      <c r="C8" s="1023" t="s">
        <v>381</v>
      </c>
      <c r="D8" s="1218"/>
      <c r="E8" s="1019" t="s">
        <v>260</v>
      </c>
      <c r="F8" s="1019" t="s">
        <v>174</v>
      </c>
      <c r="G8" s="1046" t="s">
        <v>284</v>
      </c>
      <c r="H8" s="1046" t="s">
        <v>287</v>
      </c>
      <c r="I8" s="771"/>
      <c r="J8" s="1148" t="s">
        <v>382</v>
      </c>
      <c r="K8" s="195"/>
      <c r="L8" s="1084" t="s">
        <v>199</v>
      </c>
      <c r="M8" s="1084" t="s">
        <v>4317</v>
      </c>
      <c r="N8" s="1085" t="s">
        <v>194</v>
      </c>
      <c r="O8" s="1071" t="s">
        <v>4317</v>
      </c>
      <c r="P8" s="1071" t="s">
        <v>4318</v>
      </c>
      <c r="Q8" s="1071" t="s">
        <v>4319</v>
      </c>
      <c r="R8" s="1071" t="s">
        <v>4319</v>
      </c>
      <c r="S8" s="1071" t="s">
        <v>4320</v>
      </c>
    </row>
    <row r="9" spans="1:19" ht="17.25" hidden="1" customHeight="1" x14ac:dyDescent="0.2">
      <c r="B9" s="737" t="s">
        <v>3981</v>
      </c>
      <c r="C9" s="777" t="s">
        <v>4321</v>
      </c>
      <c r="D9" s="636">
        <v>44930</v>
      </c>
      <c r="E9" s="636">
        <f t="shared" ref="E9" si="0">D9+5</f>
        <v>44935</v>
      </c>
      <c r="F9" s="636">
        <f t="shared" ref="F9" si="1">D9+11</f>
        <v>44941</v>
      </c>
      <c r="G9" s="636">
        <f t="shared" ref="G9" si="2">D9+15</f>
        <v>44945</v>
      </c>
      <c r="H9" s="636">
        <f t="shared" ref="H9" si="3">D9+18</f>
        <v>44948</v>
      </c>
      <c r="I9" s="771"/>
      <c r="J9" s="788" t="e">
        <f>#REF!+7</f>
        <v>#REF!</v>
      </c>
      <c r="K9" s="788"/>
      <c r="L9" s="636">
        <f t="shared" ref="L9:L22" si="4">D9+20</f>
        <v>44950</v>
      </c>
      <c r="M9" s="636">
        <f t="shared" ref="M9:M22" si="5">D9+13</f>
        <v>44943</v>
      </c>
      <c r="N9" s="882">
        <f t="shared" ref="N9:N16" si="6">G9+14</f>
        <v>44959</v>
      </c>
      <c r="O9" s="1075">
        <f t="shared" ref="O9:O22" si="7">SUM(D9+13)</f>
        <v>44943</v>
      </c>
      <c r="P9" s="1075">
        <f t="shared" ref="P9:P22" si="8">D9+21</f>
        <v>44951</v>
      </c>
      <c r="Q9" s="1075">
        <f t="shared" ref="Q9:Q22" si="9">D9+15</f>
        <v>44945</v>
      </c>
      <c r="R9" s="1075">
        <f t="shared" ref="R9:R22" si="10">D9+15</f>
        <v>44945</v>
      </c>
      <c r="S9" s="1075">
        <f t="shared" ref="S9:S16" si="11">G9+13</f>
        <v>44958</v>
      </c>
    </row>
    <row r="10" spans="1:19" ht="17.25" hidden="1" customHeight="1" x14ac:dyDescent="0.2">
      <c r="B10" s="737" t="s">
        <v>3083</v>
      </c>
      <c r="C10" s="777" t="s">
        <v>4322</v>
      </c>
      <c r="D10" s="636">
        <f t="shared" ref="D10" si="12">D9+7</f>
        <v>44937</v>
      </c>
      <c r="E10" s="636">
        <f t="shared" ref="E10" si="13">D10+5</f>
        <v>44942</v>
      </c>
      <c r="F10" s="636">
        <f t="shared" ref="F10" si="14">D10+11</f>
        <v>44948</v>
      </c>
      <c r="G10" s="636">
        <f t="shared" ref="G10" si="15">D10+15</f>
        <v>44952</v>
      </c>
      <c r="H10" s="636">
        <f t="shared" ref="H10" si="16">D10+18</f>
        <v>44955</v>
      </c>
      <c r="I10" s="771"/>
      <c r="J10" s="788" t="e">
        <f t="shared" ref="J10:J17" si="17">J9+7</f>
        <v>#REF!</v>
      </c>
      <c r="K10" s="788"/>
      <c r="L10" s="636">
        <f t="shared" si="4"/>
        <v>44957</v>
      </c>
      <c r="M10" s="636">
        <f t="shared" si="5"/>
        <v>44950</v>
      </c>
      <c r="N10" s="882">
        <f t="shared" si="6"/>
        <v>44966</v>
      </c>
      <c r="O10" s="1075">
        <f t="shared" si="7"/>
        <v>44950</v>
      </c>
      <c r="P10" s="1075">
        <f t="shared" si="8"/>
        <v>44958</v>
      </c>
      <c r="Q10" s="1075">
        <f t="shared" si="9"/>
        <v>44952</v>
      </c>
      <c r="R10" s="1075">
        <f t="shared" si="10"/>
        <v>44952</v>
      </c>
      <c r="S10" s="1075">
        <f t="shared" si="11"/>
        <v>44965</v>
      </c>
    </row>
    <row r="11" spans="1:19" ht="17.25" hidden="1" customHeight="1" x14ac:dyDescent="0.2">
      <c r="A11" s="329" t="s">
        <v>4323</v>
      </c>
      <c r="B11" s="737" t="s">
        <v>3955</v>
      </c>
      <c r="C11" s="777" t="s">
        <v>4324</v>
      </c>
      <c r="D11" s="636">
        <v>45347</v>
      </c>
      <c r="E11" s="636">
        <f t="shared" ref="E11:E13" si="18">D11+5</f>
        <v>45352</v>
      </c>
      <c r="F11" s="636">
        <f t="shared" ref="F11:F13" si="19">D11+11</f>
        <v>45358</v>
      </c>
      <c r="G11" s="636">
        <f t="shared" ref="G11:G13" si="20">D11+15</f>
        <v>45362</v>
      </c>
      <c r="H11" s="636">
        <f t="shared" ref="H11:H13" si="21">D11+18</f>
        <v>45365</v>
      </c>
      <c r="I11" s="771"/>
      <c r="J11" s="788" t="e">
        <f t="shared" si="17"/>
        <v>#REF!</v>
      </c>
      <c r="K11" s="788"/>
      <c r="L11" s="636">
        <f t="shared" si="4"/>
        <v>45367</v>
      </c>
      <c r="M11" s="636">
        <f t="shared" si="5"/>
        <v>45360</v>
      </c>
      <c r="N11" s="882">
        <f t="shared" si="6"/>
        <v>45376</v>
      </c>
      <c r="O11" s="1075">
        <f t="shared" si="7"/>
        <v>45360</v>
      </c>
      <c r="P11" s="1075">
        <f t="shared" si="8"/>
        <v>45368</v>
      </c>
      <c r="Q11" s="1075">
        <f t="shared" si="9"/>
        <v>45362</v>
      </c>
      <c r="R11" s="1075">
        <f t="shared" si="10"/>
        <v>45362</v>
      </c>
      <c r="S11" s="1075">
        <f t="shared" si="11"/>
        <v>45375</v>
      </c>
    </row>
    <row r="12" spans="1:19" ht="17.25" hidden="1" customHeight="1" x14ac:dyDescent="0.2">
      <c r="B12" s="737" t="s">
        <v>4011</v>
      </c>
      <c r="C12" s="777" t="s">
        <v>4325</v>
      </c>
      <c r="D12" s="636">
        <v>45354</v>
      </c>
      <c r="E12" s="636">
        <f t="shared" si="18"/>
        <v>45359</v>
      </c>
      <c r="F12" s="636">
        <f t="shared" si="19"/>
        <v>45365</v>
      </c>
      <c r="G12" s="636">
        <f t="shared" si="20"/>
        <v>45369</v>
      </c>
      <c r="H12" s="636">
        <f t="shared" si="21"/>
        <v>45372</v>
      </c>
      <c r="I12" s="771"/>
      <c r="J12" s="788" t="e">
        <f t="shared" si="17"/>
        <v>#REF!</v>
      </c>
      <c r="K12" s="788"/>
      <c r="L12" s="636">
        <f t="shared" si="4"/>
        <v>45374</v>
      </c>
      <c r="M12" s="636">
        <f t="shared" si="5"/>
        <v>45367</v>
      </c>
      <c r="N12" s="882">
        <f t="shared" si="6"/>
        <v>45383</v>
      </c>
      <c r="O12" s="1075">
        <f t="shared" si="7"/>
        <v>45367</v>
      </c>
      <c r="P12" s="1075">
        <f t="shared" si="8"/>
        <v>45375</v>
      </c>
      <c r="Q12" s="1075">
        <f t="shared" si="9"/>
        <v>45369</v>
      </c>
      <c r="R12" s="1075">
        <f t="shared" si="10"/>
        <v>45369</v>
      </c>
      <c r="S12" s="1075">
        <f t="shared" si="11"/>
        <v>45382</v>
      </c>
    </row>
    <row r="13" spans="1:19" ht="17.25" hidden="1" customHeight="1" x14ac:dyDescent="0.2">
      <c r="B13" s="737" t="s">
        <v>3068</v>
      </c>
      <c r="C13" s="777" t="s">
        <v>4326</v>
      </c>
      <c r="D13" s="636">
        <v>45363</v>
      </c>
      <c r="E13" s="636">
        <f t="shared" si="18"/>
        <v>45368</v>
      </c>
      <c r="F13" s="636">
        <f t="shared" si="19"/>
        <v>45374</v>
      </c>
      <c r="G13" s="636">
        <f t="shared" si="20"/>
        <v>45378</v>
      </c>
      <c r="H13" s="636">
        <f t="shared" si="21"/>
        <v>45381</v>
      </c>
      <c r="I13" s="771"/>
      <c r="J13" s="788" t="e">
        <f t="shared" si="17"/>
        <v>#REF!</v>
      </c>
      <c r="K13" s="788"/>
      <c r="L13" s="636">
        <f t="shared" si="4"/>
        <v>45383</v>
      </c>
      <c r="M13" s="636">
        <f t="shared" si="5"/>
        <v>45376</v>
      </c>
      <c r="N13" s="882">
        <f t="shared" si="6"/>
        <v>45392</v>
      </c>
      <c r="O13" s="1075">
        <f t="shared" si="7"/>
        <v>45376</v>
      </c>
      <c r="P13" s="1075">
        <f t="shared" si="8"/>
        <v>45384</v>
      </c>
      <c r="Q13" s="1075">
        <f t="shared" si="9"/>
        <v>45378</v>
      </c>
      <c r="R13" s="1075">
        <f t="shared" si="10"/>
        <v>45378</v>
      </c>
      <c r="S13" s="1075">
        <f t="shared" si="11"/>
        <v>45391</v>
      </c>
    </row>
    <row r="14" spans="1:19" ht="17.25" hidden="1" customHeight="1" x14ac:dyDescent="0.2">
      <c r="B14" s="737" t="s">
        <v>3965</v>
      </c>
      <c r="C14" s="777" t="s">
        <v>4327</v>
      </c>
      <c r="D14" s="636">
        <v>45367</v>
      </c>
      <c r="E14" s="636">
        <f t="shared" ref="E14" si="22">D14+5</f>
        <v>45372</v>
      </c>
      <c r="F14" s="636">
        <f t="shared" ref="F14" si="23">D14+11</f>
        <v>45378</v>
      </c>
      <c r="G14" s="636">
        <f t="shared" ref="G14" si="24">D14+15</f>
        <v>45382</v>
      </c>
      <c r="H14" s="636">
        <f t="shared" ref="H14" si="25">D14+18</f>
        <v>45385</v>
      </c>
      <c r="I14" s="771"/>
      <c r="J14" s="788" t="e">
        <f t="shared" si="17"/>
        <v>#REF!</v>
      </c>
      <c r="K14" s="788"/>
      <c r="L14" s="636">
        <f t="shared" si="4"/>
        <v>45387</v>
      </c>
      <c r="M14" s="636">
        <f t="shared" si="5"/>
        <v>45380</v>
      </c>
      <c r="N14" s="882">
        <f t="shared" si="6"/>
        <v>45396</v>
      </c>
      <c r="O14" s="1075">
        <f t="shared" si="7"/>
        <v>45380</v>
      </c>
      <c r="P14" s="1075">
        <f t="shared" si="8"/>
        <v>45388</v>
      </c>
      <c r="Q14" s="1075">
        <f t="shared" si="9"/>
        <v>45382</v>
      </c>
      <c r="R14" s="1075">
        <f t="shared" si="10"/>
        <v>45382</v>
      </c>
      <c r="S14" s="1075">
        <f t="shared" si="11"/>
        <v>45395</v>
      </c>
    </row>
    <row r="15" spans="1:19" ht="17.25" hidden="1" customHeight="1" x14ac:dyDescent="0.2">
      <c r="B15" s="1073" t="s">
        <v>4261</v>
      </c>
      <c r="C15" s="1076" t="s">
        <v>4328</v>
      </c>
      <c r="D15" s="1077">
        <v>45374</v>
      </c>
      <c r="E15" s="1077">
        <f t="shared" ref="E15:E16" si="26">D15+5</f>
        <v>45379</v>
      </c>
      <c r="F15" s="1077">
        <f t="shared" ref="F15:F16" si="27">D15+11</f>
        <v>45385</v>
      </c>
      <c r="G15" s="1077">
        <f t="shared" ref="G15:G16" si="28">D15+15</f>
        <v>45389</v>
      </c>
      <c r="H15" s="1077">
        <f t="shared" ref="H15:H16" si="29">D15+18</f>
        <v>45392</v>
      </c>
      <c r="I15" s="1078"/>
      <c r="J15" s="1079" t="e">
        <f t="shared" si="17"/>
        <v>#REF!</v>
      </c>
      <c r="K15" s="1079"/>
      <c r="L15" s="636">
        <f t="shared" si="4"/>
        <v>45394</v>
      </c>
      <c r="M15" s="636">
        <f t="shared" si="5"/>
        <v>45387</v>
      </c>
      <c r="N15" s="882">
        <f t="shared" si="6"/>
        <v>45403</v>
      </c>
      <c r="O15" s="1075">
        <f t="shared" si="7"/>
        <v>45387</v>
      </c>
      <c r="P15" s="1075">
        <f t="shared" si="8"/>
        <v>45395</v>
      </c>
      <c r="Q15" s="1075">
        <f t="shared" si="9"/>
        <v>45389</v>
      </c>
      <c r="R15" s="1075">
        <f t="shared" si="10"/>
        <v>45389</v>
      </c>
      <c r="S15" s="1075">
        <f t="shared" si="11"/>
        <v>45402</v>
      </c>
    </row>
    <row r="16" spans="1:19" ht="17.25" hidden="1" customHeight="1" x14ac:dyDescent="0.2">
      <c r="B16" s="737" t="s">
        <v>3977</v>
      </c>
      <c r="C16" s="777" t="s">
        <v>4329</v>
      </c>
      <c r="D16" s="636">
        <v>45386</v>
      </c>
      <c r="E16" s="636">
        <f t="shared" si="26"/>
        <v>45391</v>
      </c>
      <c r="F16" s="636">
        <f t="shared" si="27"/>
        <v>45397</v>
      </c>
      <c r="G16" s="636">
        <f t="shared" si="28"/>
        <v>45401</v>
      </c>
      <c r="H16" s="636">
        <f t="shared" si="29"/>
        <v>45404</v>
      </c>
      <c r="I16" s="771"/>
      <c r="J16" s="788" t="e">
        <f t="shared" si="17"/>
        <v>#REF!</v>
      </c>
      <c r="K16" s="788"/>
      <c r="L16" s="636">
        <f t="shared" si="4"/>
        <v>45406</v>
      </c>
      <c r="M16" s="636">
        <f t="shared" si="5"/>
        <v>45399</v>
      </c>
      <c r="N16" s="882">
        <f t="shared" si="6"/>
        <v>45415</v>
      </c>
      <c r="O16" s="1075">
        <f t="shared" si="7"/>
        <v>45399</v>
      </c>
      <c r="P16" s="1075">
        <f t="shared" si="8"/>
        <v>45407</v>
      </c>
      <c r="Q16" s="1075">
        <f t="shared" si="9"/>
        <v>45401</v>
      </c>
      <c r="R16" s="1075">
        <f t="shared" si="10"/>
        <v>45401</v>
      </c>
      <c r="S16" s="1075">
        <f t="shared" si="11"/>
        <v>45414</v>
      </c>
    </row>
    <row r="17" spans="1:19" ht="17.25" hidden="1" customHeight="1" x14ac:dyDescent="0.2">
      <c r="B17" s="1082" t="s">
        <v>3961</v>
      </c>
      <c r="C17" s="1035" t="s">
        <v>4330</v>
      </c>
      <c r="D17" s="1035">
        <v>45390</v>
      </c>
      <c r="E17" s="777">
        <f t="shared" ref="E17" si="30">D17+5</f>
        <v>45395</v>
      </c>
      <c r="F17" s="777">
        <f t="shared" ref="F17" si="31">D17+11</f>
        <v>45401</v>
      </c>
      <c r="G17" s="916" t="s">
        <v>494</v>
      </c>
      <c r="H17" s="777">
        <f t="shared" ref="H17" si="32">D17+18</f>
        <v>45408</v>
      </c>
      <c r="I17" s="771"/>
      <c r="J17" s="777" t="e">
        <f t="shared" si="17"/>
        <v>#REF!</v>
      </c>
      <c r="K17" s="788"/>
      <c r="L17" s="777">
        <f t="shared" si="4"/>
        <v>45410</v>
      </c>
      <c r="M17" s="777">
        <f t="shared" si="5"/>
        <v>45403</v>
      </c>
      <c r="N17" s="916" t="s">
        <v>494</v>
      </c>
      <c r="O17" s="1081">
        <f t="shared" si="7"/>
        <v>45403</v>
      </c>
      <c r="P17" s="1081">
        <f t="shared" si="8"/>
        <v>45411</v>
      </c>
      <c r="Q17" s="1081">
        <f t="shared" si="9"/>
        <v>45405</v>
      </c>
      <c r="R17" s="1081">
        <f t="shared" si="10"/>
        <v>45405</v>
      </c>
      <c r="S17" s="916" t="s">
        <v>494</v>
      </c>
    </row>
    <row r="18" spans="1:19" ht="17.25" hidden="1" customHeight="1" x14ac:dyDescent="0.2">
      <c r="B18" s="1082" t="s">
        <v>4008</v>
      </c>
      <c r="C18" s="1035" t="s">
        <v>4331</v>
      </c>
      <c r="D18" s="1035">
        <v>45402</v>
      </c>
      <c r="E18" s="777">
        <f t="shared" ref="E18:E22" si="33">D18+5</f>
        <v>45407</v>
      </c>
      <c r="F18" s="916" t="s">
        <v>494</v>
      </c>
      <c r="G18" s="777">
        <f t="shared" ref="G18:G22" si="34">D18+15</f>
        <v>45417</v>
      </c>
      <c r="H18" s="777">
        <f t="shared" ref="H18:H22" si="35">D18+18</f>
        <v>45420</v>
      </c>
      <c r="I18" s="771"/>
      <c r="J18" s="777" t="e">
        <f t="shared" ref="J18" si="36">J17+7</f>
        <v>#REF!</v>
      </c>
      <c r="K18" s="788"/>
      <c r="L18" s="777">
        <f t="shared" si="4"/>
        <v>45422</v>
      </c>
      <c r="M18" s="777">
        <f t="shared" si="5"/>
        <v>45415</v>
      </c>
      <c r="N18" s="1080">
        <f>G18+14</f>
        <v>45431</v>
      </c>
      <c r="O18" s="1081">
        <f t="shared" si="7"/>
        <v>45415</v>
      </c>
      <c r="P18" s="1081">
        <f t="shared" si="8"/>
        <v>45423</v>
      </c>
      <c r="Q18" s="1081">
        <f t="shared" si="9"/>
        <v>45417</v>
      </c>
      <c r="R18" s="1081">
        <f t="shared" si="10"/>
        <v>45417</v>
      </c>
      <c r="S18" s="1081">
        <f>G18+13</f>
        <v>45430</v>
      </c>
    </row>
    <row r="19" spans="1:19" ht="17.25" hidden="1" customHeight="1" x14ac:dyDescent="0.2">
      <c r="B19" s="1082" t="s">
        <v>3984</v>
      </c>
      <c r="C19" s="1035" t="s">
        <v>4332</v>
      </c>
      <c r="D19" s="1035">
        <v>45411</v>
      </c>
      <c r="E19" s="777">
        <f t="shared" si="33"/>
        <v>45416</v>
      </c>
      <c r="F19" s="777">
        <f t="shared" ref="F19:F22" si="37">D19+11</f>
        <v>45422</v>
      </c>
      <c r="G19" s="777">
        <f t="shared" si="34"/>
        <v>45426</v>
      </c>
      <c r="H19" s="777">
        <f t="shared" si="35"/>
        <v>45429</v>
      </c>
      <c r="I19" s="771"/>
      <c r="J19" s="777" t="e">
        <f t="shared" ref="J19:J39" si="38">J18+7</f>
        <v>#REF!</v>
      </c>
      <c r="K19" s="788"/>
      <c r="L19" s="777">
        <f t="shared" si="4"/>
        <v>45431</v>
      </c>
      <c r="M19" s="777">
        <f t="shared" si="5"/>
        <v>45424</v>
      </c>
      <c r="N19" s="1080">
        <f>G19+14</f>
        <v>45440</v>
      </c>
      <c r="O19" s="1081">
        <f t="shared" si="7"/>
        <v>45424</v>
      </c>
      <c r="P19" s="1081">
        <f t="shared" si="8"/>
        <v>45432</v>
      </c>
      <c r="Q19" s="1081">
        <f t="shared" si="9"/>
        <v>45426</v>
      </c>
      <c r="R19" s="1081">
        <f t="shared" si="10"/>
        <v>45426</v>
      </c>
      <c r="S19" s="1081">
        <f>G19+13</f>
        <v>45439</v>
      </c>
    </row>
    <row r="20" spans="1:19" ht="17.25" hidden="1" customHeight="1" x14ac:dyDescent="0.2">
      <c r="B20" s="1057" t="s">
        <v>3968</v>
      </c>
      <c r="C20" s="1035" t="s">
        <v>4333</v>
      </c>
      <c r="D20" s="1035">
        <v>45421</v>
      </c>
      <c r="E20" s="777">
        <f t="shared" si="33"/>
        <v>45426</v>
      </c>
      <c r="F20" s="916" t="s">
        <v>494</v>
      </c>
      <c r="G20" s="777">
        <v>45424</v>
      </c>
      <c r="H20" s="777">
        <v>45426</v>
      </c>
      <c r="I20" s="771"/>
      <c r="J20" s="777" t="e">
        <f t="shared" si="38"/>
        <v>#REF!</v>
      </c>
      <c r="K20" s="788"/>
      <c r="L20" s="777">
        <f t="shared" si="4"/>
        <v>45441</v>
      </c>
      <c r="M20" s="777">
        <f t="shared" si="5"/>
        <v>45434</v>
      </c>
      <c r="N20" s="1080">
        <f>G20+14</f>
        <v>45438</v>
      </c>
      <c r="O20" s="1081">
        <f t="shared" si="7"/>
        <v>45434</v>
      </c>
      <c r="P20" s="1081">
        <f t="shared" si="8"/>
        <v>45442</v>
      </c>
      <c r="Q20" s="1081">
        <f t="shared" si="9"/>
        <v>45436</v>
      </c>
      <c r="R20" s="1081">
        <f t="shared" si="10"/>
        <v>45436</v>
      </c>
      <c r="S20" s="1081">
        <f>G20+13</f>
        <v>45437</v>
      </c>
    </row>
    <row r="21" spans="1:19" ht="17.25" hidden="1" customHeight="1" x14ac:dyDescent="0.2">
      <c r="B21" s="1057" t="s">
        <v>3981</v>
      </c>
      <c r="C21" s="1035" t="s">
        <v>4334</v>
      </c>
      <c r="D21" s="1035">
        <v>45424</v>
      </c>
      <c r="E21" s="777">
        <f t="shared" si="33"/>
        <v>45429</v>
      </c>
      <c r="F21" s="777">
        <f t="shared" si="37"/>
        <v>45435</v>
      </c>
      <c r="G21" s="916" t="s">
        <v>494</v>
      </c>
      <c r="H21" s="777">
        <f t="shared" si="35"/>
        <v>45442</v>
      </c>
      <c r="I21" s="771"/>
      <c r="J21" s="777" t="e">
        <f t="shared" si="38"/>
        <v>#REF!</v>
      </c>
      <c r="K21" s="788"/>
      <c r="L21" s="777">
        <f t="shared" si="4"/>
        <v>45444</v>
      </c>
      <c r="M21" s="777">
        <f t="shared" si="5"/>
        <v>45437</v>
      </c>
      <c r="N21" s="1080" t="e">
        <f>G21+14</f>
        <v>#VALUE!</v>
      </c>
      <c r="O21" s="1081">
        <f t="shared" si="7"/>
        <v>45437</v>
      </c>
      <c r="P21" s="1081">
        <f t="shared" si="8"/>
        <v>45445</v>
      </c>
      <c r="Q21" s="1081">
        <f t="shared" si="9"/>
        <v>45439</v>
      </c>
      <c r="R21" s="1081">
        <f t="shared" si="10"/>
        <v>45439</v>
      </c>
      <c r="S21" s="1081" t="e">
        <f>G21+13</f>
        <v>#VALUE!</v>
      </c>
    </row>
    <row r="22" spans="1:19" ht="17.25" hidden="1" customHeight="1" x14ac:dyDescent="0.2">
      <c r="B22" s="1014" t="s">
        <v>494</v>
      </c>
      <c r="C22" s="1035" t="s">
        <v>4335</v>
      </c>
      <c r="D22" s="820">
        <v>45439</v>
      </c>
      <c r="E22" s="820">
        <f t="shared" si="33"/>
        <v>45444</v>
      </c>
      <c r="F22" s="820">
        <f t="shared" si="37"/>
        <v>45450</v>
      </c>
      <c r="G22" s="820">
        <f t="shared" si="34"/>
        <v>45454</v>
      </c>
      <c r="H22" s="820">
        <f t="shared" si="35"/>
        <v>45457</v>
      </c>
      <c r="I22" s="771"/>
      <c r="J22" s="777" t="e">
        <f t="shared" si="38"/>
        <v>#REF!</v>
      </c>
      <c r="K22" s="788"/>
      <c r="L22" s="777">
        <f t="shared" si="4"/>
        <v>45459</v>
      </c>
      <c r="M22" s="777">
        <f t="shared" si="5"/>
        <v>45452</v>
      </c>
      <c r="N22" s="1080">
        <f>G22+14</f>
        <v>45468</v>
      </c>
      <c r="O22" s="1081">
        <f t="shared" si="7"/>
        <v>45452</v>
      </c>
      <c r="P22" s="1081">
        <f t="shared" si="8"/>
        <v>45460</v>
      </c>
      <c r="Q22" s="1081">
        <f t="shared" si="9"/>
        <v>45454</v>
      </c>
      <c r="R22" s="1081">
        <f t="shared" si="10"/>
        <v>45454</v>
      </c>
      <c r="S22" s="1081">
        <f>G22+13</f>
        <v>45467</v>
      </c>
    </row>
    <row r="23" spans="1:19" ht="17.25" hidden="1" customHeight="1" x14ac:dyDescent="0.2">
      <c r="B23" s="1057" t="s">
        <v>3049</v>
      </c>
      <c r="C23" s="1035" t="s">
        <v>4336</v>
      </c>
      <c r="D23" s="1035">
        <v>45434</v>
      </c>
      <c r="E23" s="777">
        <f t="shared" ref="E23:E24" si="39">D23+5</f>
        <v>45439</v>
      </c>
      <c r="F23" s="777">
        <f t="shared" ref="F23:F24" si="40">D23+11</f>
        <v>45445</v>
      </c>
      <c r="G23" s="777">
        <f t="shared" ref="G23:G24" si="41">D23+15</f>
        <v>45449</v>
      </c>
      <c r="H23" s="777">
        <f t="shared" ref="H23:H24" si="42">D23+18</f>
        <v>45452</v>
      </c>
      <c r="I23" s="771"/>
      <c r="J23" s="777" t="e">
        <f t="shared" si="38"/>
        <v>#REF!</v>
      </c>
      <c r="K23" s="788"/>
      <c r="L23" s="777">
        <f t="shared" ref="L23:L24" si="43">D23+20</f>
        <v>45454</v>
      </c>
      <c r="M23" s="777">
        <f t="shared" ref="M23:M24" si="44">D23+13</f>
        <v>45447</v>
      </c>
      <c r="N23" s="1080">
        <f t="shared" ref="N23:N24" si="45">G23+14</f>
        <v>45463</v>
      </c>
      <c r="O23" s="1081">
        <f t="shared" ref="O23" si="46">SUM(D23+13)</f>
        <v>45447</v>
      </c>
      <c r="P23" s="1081">
        <f t="shared" ref="P23:P24" si="47">D23+21</f>
        <v>45455</v>
      </c>
      <c r="Q23" s="1081">
        <f t="shared" ref="Q23:Q24" si="48">D23+15</f>
        <v>45449</v>
      </c>
      <c r="R23" s="1081">
        <f t="shared" ref="R23:R24" si="49">D23+15</f>
        <v>45449</v>
      </c>
      <c r="S23" s="1081">
        <f t="shared" ref="S23:S24" si="50">G23+13</f>
        <v>45462</v>
      </c>
    </row>
    <row r="24" spans="1:19" ht="17.25" hidden="1" customHeight="1" x14ac:dyDescent="0.2">
      <c r="B24" s="1252" t="s">
        <v>388</v>
      </c>
      <c r="C24" s="1035" t="s">
        <v>4337</v>
      </c>
      <c r="D24" s="820">
        <v>45426</v>
      </c>
      <c r="E24" s="820">
        <f t="shared" si="39"/>
        <v>45431</v>
      </c>
      <c r="F24" s="820">
        <f t="shared" si="40"/>
        <v>45437</v>
      </c>
      <c r="G24" s="820">
        <f t="shared" si="41"/>
        <v>45441</v>
      </c>
      <c r="H24" s="820">
        <f t="shared" si="42"/>
        <v>45444</v>
      </c>
      <c r="I24" s="771"/>
      <c r="J24" s="777" t="e">
        <f t="shared" si="38"/>
        <v>#REF!</v>
      </c>
      <c r="K24" s="788"/>
      <c r="L24" s="777">
        <f t="shared" si="43"/>
        <v>45446</v>
      </c>
      <c r="M24" s="777">
        <f t="shared" si="44"/>
        <v>45439</v>
      </c>
      <c r="N24" s="1080">
        <f t="shared" si="45"/>
        <v>45455</v>
      </c>
      <c r="O24" s="1081">
        <f t="shared" ref="O24" si="51">SUM(D24+13)</f>
        <v>45439</v>
      </c>
      <c r="P24" s="1081">
        <f t="shared" si="47"/>
        <v>45447</v>
      </c>
      <c r="Q24" s="1081">
        <f t="shared" si="48"/>
        <v>45441</v>
      </c>
      <c r="R24" s="1081">
        <f t="shared" si="49"/>
        <v>45441</v>
      </c>
      <c r="S24" s="1081">
        <f t="shared" si="50"/>
        <v>45454</v>
      </c>
    </row>
    <row r="25" spans="1:19" ht="17.25" hidden="1" customHeight="1" x14ac:dyDescent="0.2">
      <c r="B25" s="1253"/>
      <c r="C25" s="1035" t="s">
        <v>4338</v>
      </c>
      <c r="D25" s="820">
        <v>45430</v>
      </c>
      <c r="E25" s="820">
        <f t="shared" ref="E25" si="52">D25+5</f>
        <v>45435</v>
      </c>
      <c r="F25" s="820">
        <f t="shared" ref="F25" si="53">D25+11</f>
        <v>45441</v>
      </c>
      <c r="G25" s="820">
        <f t="shared" ref="G25" si="54">D25+15</f>
        <v>45445</v>
      </c>
      <c r="H25" s="820">
        <f t="shared" ref="H25" si="55">D25+18</f>
        <v>45448</v>
      </c>
      <c r="I25" s="771"/>
      <c r="J25" s="777" t="e">
        <f t="shared" si="38"/>
        <v>#REF!</v>
      </c>
      <c r="K25" s="788"/>
      <c r="L25" s="777">
        <f t="shared" ref="L25" si="56">D25+20</f>
        <v>45450</v>
      </c>
      <c r="M25" s="777">
        <f t="shared" ref="M25" si="57">D25+13</f>
        <v>45443</v>
      </c>
      <c r="N25" s="1080">
        <f t="shared" ref="N25" si="58">G25+14</f>
        <v>45459</v>
      </c>
      <c r="O25" s="1081">
        <f t="shared" ref="O25" si="59">SUM(D25+13)</f>
        <v>45443</v>
      </c>
      <c r="P25" s="1081">
        <f t="shared" ref="P25" si="60">D25+21</f>
        <v>45451</v>
      </c>
      <c r="Q25" s="1081">
        <f t="shared" ref="Q25" si="61">D25+15</f>
        <v>45445</v>
      </c>
      <c r="R25" s="1081">
        <f t="shared" ref="R25" si="62">D25+15</f>
        <v>45445</v>
      </c>
      <c r="S25" s="1081">
        <f t="shared" ref="S25" si="63">G25+13</f>
        <v>45458</v>
      </c>
    </row>
    <row r="26" spans="1:19" ht="17.25" hidden="1" customHeight="1" x14ac:dyDescent="0.2">
      <c r="B26" s="1254"/>
      <c r="C26" s="1035" t="s">
        <v>4339</v>
      </c>
      <c r="D26" s="820">
        <v>45430</v>
      </c>
      <c r="E26" s="820">
        <f t="shared" ref="E26:E28" si="64">D26+5</f>
        <v>45435</v>
      </c>
      <c r="F26" s="820">
        <f t="shared" ref="F26:F28" si="65">D26+11</f>
        <v>45441</v>
      </c>
      <c r="G26" s="820">
        <f t="shared" ref="G26:G28" si="66">D26+15</f>
        <v>45445</v>
      </c>
      <c r="H26" s="820">
        <f t="shared" ref="H26:H28" si="67">D26+18</f>
        <v>45448</v>
      </c>
      <c r="I26" s="771"/>
      <c r="J26" s="777" t="e">
        <f t="shared" si="38"/>
        <v>#REF!</v>
      </c>
      <c r="K26" s="788"/>
      <c r="L26" s="777">
        <f t="shared" ref="L26:L28" si="68">D26+20</f>
        <v>45450</v>
      </c>
      <c r="M26" s="777">
        <f t="shared" ref="M26:M28" si="69">D26+13</f>
        <v>45443</v>
      </c>
      <c r="N26" s="1080">
        <f t="shared" ref="N26:N28" si="70">G26+14</f>
        <v>45459</v>
      </c>
      <c r="O26" s="1081">
        <f t="shared" ref="O26" si="71">SUM(D26+13)</f>
        <v>45443</v>
      </c>
      <c r="P26" s="1081">
        <f t="shared" ref="P26:P28" si="72">D26+21</f>
        <v>45451</v>
      </c>
      <c r="Q26" s="1081">
        <f t="shared" ref="Q26:Q28" si="73">D26+15</f>
        <v>45445</v>
      </c>
      <c r="R26" s="1081">
        <f t="shared" ref="R26:R28" si="74">D26+15</f>
        <v>45445</v>
      </c>
      <c r="S26" s="1081">
        <f t="shared" ref="S26:S28" si="75">G26+13</f>
        <v>45458</v>
      </c>
    </row>
    <row r="27" spans="1:19" ht="17.25" hidden="1" customHeight="1" x14ac:dyDescent="0.2">
      <c r="A27" s="329" t="s">
        <v>4340</v>
      </c>
      <c r="B27" s="1014" t="s">
        <v>494</v>
      </c>
      <c r="C27" s="1035" t="s">
        <v>4341</v>
      </c>
      <c r="D27" s="820">
        <v>45430</v>
      </c>
      <c r="E27" s="820">
        <f t="shared" ref="E27" si="76">D27+5</f>
        <v>45435</v>
      </c>
      <c r="F27" s="820">
        <f t="shared" ref="F27" si="77">D27+11</f>
        <v>45441</v>
      </c>
      <c r="G27" s="820">
        <f t="shared" ref="G27" si="78">D27+15</f>
        <v>45445</v>
      </c>
      <c r="H27" s="820">
        <f t="shared" ref="H27" si="79">D27+18</f>
        <v>45448</v>
      </c>
      <c r="I27" s="771"/>
      <c r="J27" s="777">
        <v>45436</v>
      </c>
      <c r="K27" s="788"/>
      <c r="L27" s="777">
        <f t="shared" si="68"/>
        <v>45450</v>
      </c>
      <c r="M27" s="777">
        <f t="shared" si="69"/>
        <v>45443</v>
      </c>
      <c r="N27" s="1080">
        <f t="shared" si="70"/>
        <v>45459</v>
      </c>
      <c r="O27" s="1081">
        <f t="shared" ref="O27" si="80">SUM(D27+13)</f>
        <v>45443</v>
      </c>
      <c r="P27" s="1081">
        <f t="shared" si="72"/>
        <v>45451</v>
      </c>
      <c r="Q27" s="1081">
        <f t="shared" si="73"/>
        <v>45445</v>
      </c>
      <c r="R27" s="1081">
        <f t="shared" si="74"/>
        <v>45445</v>
      </c>
      <c r="S27" s="1081">
        <f t="shared" si="75"/>
        <v>45458</v>
      </c>
    </row>
    <row r="28" spans="1:19" ht="17.25" hidden="1" customHeight="1" x14ac:dyDescent="0.2">
      <c r="B28" s="1014" t="s">
        <v>494</v>
      </c>
      <c r="C28" s="1035" t="s">
        <v>4342</v>
      </c>
      <c r="D28" s="820">
        <v>45433</v>
      </c>
      <c r="E28" s="820">
        <f t="shared" si="64"/>
        <v>45438</v>
      </c>
      <c r="F28" s="820">
        <f t="shared" si="65"/>
        <v>45444</v>
      </c>
      <c r="G28" s="820">
        <f t="shared" si="66"/>
        <v>45448</v>
      </c>
      <c r="H28" s="820">
        <f t="shared" si="67"/>
        <v>45451</v>
      </c>
      <c r="I28" s="771"/>
      <c r="J28" s="777">
        <f t="shared" si="38"/>
        <v>45443</v>
      </c>
      <c r="K28" s="788"/>
      <c r="L28" s="777">
        <f t="shared" si="68"/>
        <v>45453</v>
      </c>
      <c r="M28" s="777">
        <f t="shared" si="69"/>
        <v>45446</v>
      </c>
      <c r="N28" s="1080">
        <f t="shared" si="70"/>
        <v>45462</v>
      </c>
      <c r="O28" s="1081">
        <f t="shared" ref="O28:O30" si="81">SUM(D28+13)</f>
        <v>45446</v>
      </c>
      <c r="P28" s="1081">
        <f t="shared" si="72"/>
        <v>45454</v>
      </c>
      <c r="Q28" s="1081">
        <f t="shared" si="73"/>
        <v>45448</v>
      </c>
      <c r="R28" s="1081">
        <f t="shared" si="74"/>
        <v>45448</v>
      </c>
      <c r="S28" s="1081">
        <f t="shared" si="75"/>
        <v>45461</v>
      </c>
    </row>
    <row r="29" spans="1:19" ht="17.25" hidden="1" customHeight="1" x14ac:dyDescent="0.2">
      <c r="B29" s="1014" t="s">
        <v>388</v>
      </c>
      <c r="C29" s="1035" t="s">
        <v>4343</v>
      </c>
      <c r="D29" s="820">
        <v>45430</v>
      </c>
      <c r="E29" s="820">
        <f t="shared" ref="E29:E31" si="82">D29+5</f>
        <v>45435</v>
      </c>
      <c r="F29" s="820">
        <f t="shared" ref="F29:F31" si="83">D29+11</f>
        <v>45441</v>
      </c>
      <c r="G29" s="820">
        <f t="shared" ref="G29:G31" si="84">D29+15</f>
        <v>45445</v>
      </c>
      <c r="H29" s="820">
        <f t="shared" ref="H29:H33" si="85">D29+18</f>
        <v>45448</v>
      </c>
      <c r="I29" s="771"/>
      <c r="J29" s="777">
        <f t="shared" si="38"/>
        <v>45450</v>
      </c>
      <c r="K29" s="788"/>
      <c r="L29" s="777">
        <f t="shared" ref="L29:L31" si="86">D29+20</f>
        <v>45450</v>
      </c>
      <c r="M29" s="777">
        <f t="shared" ref="M29:M31" si="87">D29+13</f>
        <v>45443</v>
      </c>
      <c r="N29" s="1080">
        <f t="shared" ref="N29:N31" si="88">G29+14</f>
        <v>45459</v>
      </c>
      <c r="O29" s="1081">
        <f t="shared" si="81"/>
        <v>45443</v>
      </c>
      <c r="P29" s="1081">
        <f t="shared" ref="P29:P31" si="89">D29+21</f>
        <v>45451</v>
      </c>
      <c r="Q29" s="1081">
        <f t="shared" ref="Q29:Q31" si="90">D29+15</f>
        <v>45445</v>
      </c>
      <c r="R29" s="1081">
        <f t="shared" ref="R29:R31" si="91">D29+15</f>
        <v>45445</v>
      </c>
      <c r="S29" s="1081">
        <f t="shared" ref="S29:S31" si="92">G29+13</f>
        <v>45458</v>
      </c>
    </row>
    <row r="30" spans="1:19" ht="17.25" hidden="1" customHeight="1" x14ac:dyDescent="0.2">
      <c r="B30" s="1057" t="s">
        <v>3117</v>
      </c>
      <c r="C30" s="1035" t="s">
        <v>4344</v>
      </c>
      <c r="D30" s="1035">
        <v>45449</v>
      </c>
      <c r="E30" s="777">
        <f t="shared" si="82"/>
        <v>45454</v>
      </c>
      <c r="F30" s="777">
        <f t="shared" si="83"/>
        <v>45460</v>
      </c>
      <c r="G30" s="777">
        <f t="shared" si="84"/>
        <v>45464</v>
      </c>
      <c r="H30" s="777">
        <f t="shared" si="85"/>
        <v>45467</v>
      </c>
      <c r="I30" s="771"/>
      <c r="J30" s="777">
        <f t="shared" si="38"/>
        <v>45457</v>
      </c>
      <c r="K30" s="788"/>
      <c r="L30" s="777">
        <f t="shared" si="86"/>
        <v>45469</v>
      </c>
      <c r="M30" s="777">
        <f t="shared" si="87"/>
        <v>45462</v>
      </c>
      <c r="N30" s="1080">
        <f t="shared" si="88"/>
        <v>45478</v>
      </c>
      <c r="O30" s="1081">
        <f t="shared" si="81"/>
        <v>45462</v>
      </c>
      <c r="P30" s="1081">
        <f t="shared" si="89"/>
        <v>45470</v>
      </c>
      <c r="Q30" s="1081">
        <f t="shared" si="90"/>
        <v>45464</v>
      </c>
      <c r="R30" s="1081">
        <f t="shared" si="91"/>
        <v>45464</v>
      </c>
      <c r="S30" s="1081">
        <f t="shared" si="92"/>
        <v>45477</v>
      </c>
    </row>
    <row r="31" spans="1:19" ht="17.25" hidden="1" customHeight="1" x14ac:dyDescent="0.2">
      <c r="B31" s="1057" t="s">
        <v>3955</v>
      </c>
      <c r="C31" s="1035" t="s">
        <v>4345</v>
      </c>
      <c r="D31" s="1035">
        <v>45464</v>
      </c>
      <c r="E31" s="777">
        <f t="shared" si="82"/>
        <v>45469</v>
      </c>
      <c r="F31" s="777">
        <f t="shared" si="83"/>
        <v>45475</v>
      </c>
      <c r="G31" s="777">
        <f t="shared" si="84"/>
        <v>45479</v>
      </c>
      <c r="H31" s="777">
        <f t="shared" si="85"/>
        <v>45482</v>
      </c>
      <c r="I31" s="771"/>
      <c r="J31" s="777">
        <f t="shared" si="38"/>
        <v>45464</v>
      </c>
      <c r="K31" s="788"/>
      <c r="L31" s="777">
        <f t="shared" si="86"/>
        <v>45484</v>
      </c>
      <c r="M31" s="777">
        <f t="shared" si="87"/>
        <v>45477</v>
      </c>
      <c r="N31" s="1080">
        <f t="shared" si="88"/>
        <v>45493</v>
      </c>
      <c r="O31" s="1081">
        <f t="shared" ref="O31:O32" si="93">SUM(D31+13)</f>
        <v>45477</v>
      </c>
      <c r="P31" s="1081">
        <f t="shared" si="89"/>
        <v>45485</v>
      </c>
      <c r="Q31" s="1081">
        <f t="shared" si="90"/>
        <v>45479</v>
      </c>
      <c r="R31" s="1081">
        <f t="shared" si="91"/>
        <v>45479</v>
      </c>
      <c r="S31" s="1081">
        <f t="shared" si="92"/>
        <v>45492</v>
      </c>
    </row>
    <row r="32" spans="1:19" ht="17.25" hidden="1" customHeight="1" x14ac:dyDescent="0.2">
      <c r="B32" s="1057" t="s">
        <v>4011</v>
      </c>
      <c r="C32" s="1035" t="s">
        <v>4346</v>
      </c>
      <c r="D32" s="1035">
        <v>45497</v>
      </c>
      <c r="E32" s="777">
        <f t="shared" ref="E32" si="94">D32+5</f>
        <v>45502</v>
      </c>
      <c r="F32" s="777">
        <f t="shared" ref="F32" si="95">D32+11</f>
        <v>45508</v>
      </c>
      <c r="G32" s="777">
        <f t="shared" ref="G32" si="96">D32+15</f>
        <v>45512</v>
      </c>
      <c r="H32" s="777">
        <f t="shared" si="85"/>
        <v>45515</v>
      </c>
      <c r="I32" s="771"/>
      <c r="J32" s="777">
        <f t="shared" si="38"/>
        <v>45471</v>
      </c>
      <c r="K32" s="788"/>
      <c r="L32" s="777">
        <f t="shared" ref="L32" si="97">D32+20</f>
        <v>45517</v>
      </c>
      <c r="M32" s="777">
        <f t="shared" ref="M32" si="98">D32+13</f>
        <v>45510</v>
      </c>
      <c r="N32" s="1080">
        <f t="shared" ref="N32" si="99">G32+14</f>
        <v>45526</v>
      </c>
      <c r="O32" s="1081">
        <f t="shared" si="93"/>
        <v>45510</v>
      </c>
      <c r="P32" s="1081">
        <f t="shared" ref="P32" si="100">D32+21</f>
        <v>45518</v>
      </c>
      <c r="Q32" s="1081">
        <f t="shared" ref="Q32" si="101">D32+15</f>
        <v>45512</v>
      </c>
      <c r="R32" s="1081">
        <f t="shared" ref="R32" si="102">D32+15</f>
        <v>45512</v>
      </c>
      <c r="S32" s="1081">
        <f t="shared" ref="S32" si="103">G32+13</f>
        <v>45525</v>
      </c>
    </row>
    <row r="33" spans="2:19" ht="17.25" hidden="1" customHeight="1" x14ac:dyDescent="0.2">
      <c r="B33" s="1057" t="s">
        <v>4347</v>
      </c>
      <c r="C33" s="1035" t="s">
        <v>4348</v>
      </c>
      <c r="D33" s="1035">
        <v>45477</v>
      </c>
      <c r="E33" s="777">
        <f t="shared" ref="E33" si="104">D33+5</f>
        <v>45482</v>
      </c>
      <c r="F33" s="777">
        <f t="shared" ref="F33" si="105">D33+11</f>
        <v>45488</v>
      </c>
      <c r="G33" s="777">
        <f t="shared" ref="G33" si="106">D33+15</f>
        <v>45492</v>
      </c>
      <c r="H33" s="777">
        <f t="shared" si="85"/>
        <v>45495</v>
      </c>
      <c r="I33" s="771"/>
      <c r="J33" s="777">
        <f t="shared" si="38"/>
        <v>45478</v>
      </c>
      <c r="K33" s="788"/>
      <c r="L33" s="777">
        <f t="shared" ref="L33" si="107">D33+20</f>
        <v>45497</v>
      </c>
      <c r="M33" s="777">
        <f t="shared" ref="M33" si="108">D33+13</f>
        <v>45490</v>
      </c>
      <c r="N33" s="1080">
        <f t="shared" ref="N33" si="109">G33+14</f>
        <v>45506</v>
      </c>
      <c r="O33" s="1081">
        <f t="shared" ref="O33" si="110">SUM(D33+13)</f>
        <v>45490</v>
      </c>
      <c r="P33" s="1081">
        <f t="shared" ref="P33" si="111">D33+21</f>
        <v>45498</v>
      </c>
      <c r="Q33" s="1081">
        <f t="shared" ref="Q33" si="112">D33+15</f>
        <v>45492</v>
      </c>
      <c r="R33" s="1081">
        <f t="shared" ref="R33" si="113">D33+15</f>
        <v>45492</v>
      </c>
      <c r="S33" s="1081">
        <f t="shared" ref="S33" si="114">G33+13</f>
        <v>45505</v>
      </c>
    </row>
    <row r="34" spans="2:19" ht="17.25" hidden="1" customHeight="1" x14ac:dyDescent="0.2">
      <c r="B34" s="1057" t="s">
        <v>3965</v>
      </c>
      <c r="C34" s="1035" t="s">
        <v>4349</v>
      </c>
      <c r="D34" s="1035">
        <v>45486</v>
      </c>
      <c r="E34" s="777">
        <f t="shared" ref="E34" si="115">D34+5</f>
        <v>45491</v>
      </c>
      <c r="F34" s="777">
        <f t="shared" ref="F34" si="116">D34+11</f>
        <v>45497</v>
      </c>
      <c r="G34" s="777">
        <f t="shared" ref="G34" si="117">D34+15</f>
        <v>45501</v>
      </c>
      <c r="H34" s="777">
        <f t="shared" ref="H34" si="118">D34+18</f>
        <v>45504</v>
      </c>
      <c r="I34" s="771"/>
      <c r="J34" s="777">
        <f t="shared" si="38"/>
        <v>45485</v>
      </c>
      <c r="K34" s="788"/>
      <c r="L34" s="777">
        <f t="shared" ref="L34" si="119">D34+20</f>
        <v>45506</v>
      </c>
      <c r="M34" s="777">
        <f t="shared" ref="M34" si="120">D34+13</f>
        <v>45499</v>
      </c>
      <c r="N34" s="1080">
        <f t="shared" ref="N34" si="121">G34+14</f>
        <v>45515</v>
      </c>
      <c r="O34" s="1081">
        <f t="shared" ref="O34" si="122">SUM(D34+13)</f>
        <v>45499</v>
      </c>
      <c r="P34" s="1081">
        <f t="shared" ref="P34" si="123">D34+21</f>
        <v>45507</v>
      </c>
      <c r="Q34" s="1081">
        <f t="shared" ref="Q34" si="124">D34+15</f>
        <v>45501</v>
      </c>
      <c r="R34" s="1081">
        <f t="shared" ref="R34" si="125">D34+15</f>
        <v>45501</v>
      </c>
      <c r="S34" s="1081">
        <f t="shared" ref="S34" si="126">G34+13</f>
        <v>45514</v>
      </c>
    </row>
    <row r="35" spans="2:19" ht="17.25" hidden="1" customHeight="1" x14ac:dyDescent="0.2">
      <c r="B35" s="1057" t="s">
        <v>4261</v>
      </c>
      <c r="C35" s="1035" t="s">
        <v>4350</v>
      </c>
      <c r="D35" s="1035">
        <v>45490</v>
      </c>
      <c r="E35" s="777">
        <f t="shared" ref="E35" si="127">D35+5</f>
        <v>45495</v>
      </c>
      <c r="F35" s="777">
        <f t="shared" ref="F35" si="128">D35+11</f>
        <v>45501</v>
      </c>
      <c r="G35" s="777">
        <f t="shared" ref="G35" si="129">D35+15</f>
        <v>45505</v>
      </c>
      <c r="H35" s="777">
        <f t="shared" ref="H35" si="130">D35+18</f>
        <v>45508</v>
      </c>
      <c r="I35" s="771"/>
      <c r="J35" s="777">
        <f t="shared" si="38"/>
        <v>45492</v>
      </c>
      <c r="K35" s="788"/>
      <c r="L35" s="777">
        <f t="shared" ref="L35" si="131">D35+20</f>
        <v>45510</v>
      </c>
      <c r="M35" s="777">
        <f t="shared" ref="M35" si="132">D35+13</f>
        <v>45503</v>
      </c>
      <c r="N35" s="1080">
        <f t="shared" ref="N35" si="133">G35+14</f>
        <v>45519</v>
      </c>
      <c r="O35" s="1081">
        <f t="shared" ref="O35" si="134">SUM(D35+13)</f>
        <v>45503</v>
      </c>
      <c r="P35" s="1081">
        <f t="shared" ref="P35" si="135">D35+21</f>
        <v>45511</v>
      </c>
      <c r="Q35" s="1081">
        <f t="shared" ref="Q35" si="136">D35+15</f>
        <v>45505</v>
      </c>
      <c r="R35" s="1081">
        <f t="shared" ref="R35" si="137">D35+15</f>
        <v>45505</v>
      </c>
      <c r="S35" s="1081">
        <f t="shared" ref="S35" si="138">G35+13</f>
        <v>45518</v>
      </c>
    </row>
    <row r="36" spans="2:19" ht="17.25" hidden="1" customHeight="1" x14ac:dyDescent="0.2">
      <c r="B36" s="1057" t="s">
        <v>3070</v>
      </c>
      <c r="C36" s="1035" t="s">
        <v>4351</v>
      </c>
      <c r="D36" s="1035">
        <v>45494</v>
      </c>
      <c r="E36" s="777">
        <f t="shared" ref="E36" si="139">D36+5</f>
        <v>45499</v>
      </c>
      <c r="F36" s="777">
        <f t="shared" ref="F36" si="140">D36+11</f>
        <v>45505</v>
      </c>
      <c r="G36" s="777">
        <f t="shared" ref="G36" si="141">D36+15</f>
        <v>45509</v>
      </c>
      <c r="H36" s="777">
        <f t="shared" ref="H36" si="142">D36+18</f>
        <v>45512</v>
      </c>
      <c r="I36" s="771"/>
      <c r="J36" s="777">
        <f t="shared" si="38"/>
        <v>45499</v>
      </c>
      <c r="K36" s="788"/>
      <c r="L36" s="777">
        <f t="shared" ref="L36" si="143">D36+20</f>
        <v>45514</v>
      </c>
      <c r="M36" s="777">
        <f t="shared" ref="M36" si="144">D36+13</f>
        <v>45507</v>
      </c>
      <c r="N36" s="1080">
        <f t="shared" ref="N36" si="145">G36+14</f>
        <v>45523</v>
      </c>
      <c r="O36" s="1081">
        <f t="shared" ref="O36" si="146">SUM(D36+13)</f>
        <v>45507</v>
      </c>
      <c r="P36" s="1081">
        <f t="shared" ref="P36" si="147">D36+21</f>
        <v>45515</v>
      </c>
      <c r="Q36" s="1081">
        <f t="shared" ref="Q36" si="148">D36+15</f>
        <v>45509</v>
      </c>
      <c r="R36" s="1081">
        <f t="shared" ref="R36" si="149">D36+15</f>
        <v>45509</v>
      </c>
      <c r="S36" s="1081">
        <f t="shared" ref="S36" si="150">G36+13</f>
        <v>45522</v>
      </c>
    </row>
    <row r="37" spans="2:19" ht="17.25" hidden="1" customHeight="1" x14ac:dyDescent="0.2">
      <c r="B37" s="1057" t="s">
        <v>3961</v>
      </c>
      <c r="C37" s="1035" t="s">
        <v>4352</v>
      </c>
      <c r="D37" s="1035">
        <v>45511</v>
      </c>
      <c r="E37" s="777">
        <f t="shared" ref="E37" si="151">D37+5</f>
        <v>45516</v>
      </c>
      <c r="F37" s="777">
        <f t="shared" ref="F37" si="152">D37+11</f>
        <v>45522</v>
      </c>
      <c r="G37" s="777">
        <f t="shared" ref="G37" si="153">D37+15</f>
        <v>45526</v>
      </c>
      <c r="H37" s="777">
        <f t="shared" ref="H37" si="154">D37+18</f>
        <v>45529</v>
      </c>
      <c r="I37" s="771"/>
      <c r="J37" s="777">
        <f t="shared" si="38"/>
        <v>45506</v>
      </c>
      <c r="K37" s="788"/>
      <c r="L37" s="777">
        <f t="shared" ref="L37" si="155">D37+20</f>
        <v>45531</v>
      </c>
      <c r="M37" s="777">
        <f t="shared" ref="M37" si="156">D37+13</f>
        <v>45524</v>
      </c>
      <c r="N37" s="1080">
        <f t="shared" ref="N37" si="157">G37+14</f>
        <v>45540</v>
      </c>
      <c r="O37" s="1081">
        <f t="shared" ref="O37" si="158">SUM(D37+13)</f>
        <v>45524</v>
      </c>
      <c r="P37" s="1081">
        <f t="shared" ref="P37" si="159">D37+21</f>
        <v>45532</v>
      </c>
      <c r="Q37" s="1081">
        <f t="shared" ref="Q37" si="160">D37+15</f>
        <v>45526</v>
      </c>
      <c r="R37" s="1081">
        <f t="shared" ref="R37" si="161">D37+15</f>
        <v>45526</v>
      </c>
      <c r="S37" s="1081">
        <f t="shared" ref="S37" si="162">G37+13</f>
        <v>45539</v>
      </c>
    </row>
    <row r="38" spans="2:19" ht="17.25" hidden="1" customHeight="1" x14ac:dyDescent="0.2">
      <c r="B38" s="1057" t="s">
        <v>4008</v>
      </c>
      <c r="C38" s="1035" t="s">
        <v>4353</v>
      </c>
      <c r="D38" s="1035">
        <v>45517</v>
      </c>
      <c r="E38" s="777">
        <f t="shared" ref="E38" si="163">D38+5</f>
        <v>45522</v>
      </c>
      <c r="F38" s="777">
        <f t="shared" ref="F38" si="164">D38+11</f>
        <v>45528</v>
      </c>
      <c r="G38" s="777">
        <f t="shared" ref="G38" si="165">D38+15</f>
        <v>45532</v>
      </c>
      <c r="H38" s="777">
        <f t="shared" ref="H38" si="166">D38+18</f>
        <v>45535</v>
      </c>
      <c r="I38" s="771"/>
      <c r="J38" s="777">
        <f t="shared" si="38"/>
        <v>45513</v>
      </c>
      <c r="K38" s="788"/>
      <c r="L38" s="777">
        <f t="shared" ref="L38" si="167">D38+20</f>
        <v>45537</v>
      </c>
      <c r="M38" s="777">
        <f t="shared" ref="M38" si="168">D38+13</f>
        <v>45530</v>
      </c>
      <c r="N38" s="1080">
        <f t="shared" ref="N38" si="169">G38+14</f>
        <v>45546</v>
      </c>
      <c r="O38" s="1081">
        <f t="shared" ref="O38" si="170">SUM(D38+13)</f>
        <v>45530</v>
      </c>
      <c r="P38" s="1081">
        <f t="shared" ref="P38" si="171">D38+21</f>
        <v>45538</v>
      </c>
      <c r="Q38" s="1081">
        <f t="shared" ref="Q38" si="172">D38+15</f>
        <v>45532</v>
      </c>
      <c r="R38" s="1081">
        <f t="shared" ref="R38" si="173">D38+15</f>
        <v>45532</v>
      </c>
      <c r="S38" s="1081">
        <f t="shared" ref="S38" si="174">G38+13</f>
        <v>45545</v>
      </c>
    </row>
    <row r="39" spans="2:19" ht="17.25" hidden="1" customHeight="1" x14ac:dyDescent="0.2">
      <c r="B39" s="1057" t="s">
        <v>3092</v>
      </c>
      <c r="C39" s="1035" t="s">
        <v>4354</v>
      </c>
      <c r="D39" s="1035">
        <v>45518</v>
      </c>
      <c r="E39" s="777">
        <f t="shared" ref="E39" si="175">D39+5</f>
        <v>45523</v>
      </c>
      <c r="F39" s="777">
        <f t="shared" ref="F39" si="176">D39+11</f>
        <v>45529</v>
      </c>
      <c r="G39" s="777">
        <f t="shared" ref="G39" si="177">D39+15</f>
        <v>45533</v>
      </c>
      <c r="H39" s="777">
        <f t="shared" ref="H39" si="178">D39+18</f>
        <v>45536</v>
      </c>
      <c r="I39" s="771"/>
      <c r="J39" s="777">
        <f t="shared" si="38"/>
        <v>45520</v>
      </c>
      <c r="K39" s="788"/>
      <c r="L39" s="777">
        <f t="shared" ref="L39" si="179">D39+20</f>
        <v>45538</v>
      </c>
      <c r="M39" s="777">
        <f t="shared" ref="M39" si="180">D39+13</f>
        <v>45531</v>
      </c>
      <c r="N39" s="1080">
        <f t="shared" ref="N39" si="181">G39+14</f>
        <v>45547</v>
      </c>
      <c r="O39" s="1081">
        <f t="shared" ref="O39" si="182">SUM(D39+13)</f>
        <v>45531</v>
      </c>
      <c r="P39" s="1081">
        <f t="shared" ref="P39" si="183">D39+21</f>
        <v>45539</v>
      </c>
      <c r="Q39" s="1081">
        <f t="shared" ref="Q39" si="184">D39+15</f>
        <v>45533</v>
      </c>
      <c r="R39" s="1081">
        <f t="shared" ref="R39" si="185">D39+15</f>
        <v>45533</v>
      </c>
      <c r="S39" s="1081">
        <f t="shared" ref="S39" si="186">G39+13</f>
        <v>45546</v>
      </c>
    </row>
    <row r="40" spans="2:19" ht="17.25" hidden="1" customHeight="1" x14ac:dyDescent="0.2">
      <c r="B40" s="1057" t="s">
        <v>3968</v>
      </c>
      <c r="C40" s="1035" t="s">
        <v>4355</v>
      </c>
      <c r="D40" s="1035">
        <v>45533</v>
      </c>
      <c r="E40" s="777">
        <f t="shared" ref="E40" si="187">D40+5</f>
        <v>45538</v>
      </c>
      <c r="F40" s="777">
        <f t="shared" ref="F40" si="188">D40+11</f>
        <v>45544</v>
      </c>
      <c r="G40" s="777">
        <f t="shared" ref="G40" si="189">D40+15</f>
        <v>45548</v>
      </c>
      <c r="H40" s="777">
        <f t="shared" ref="H40" si="190">D40+18</f>
        <v>45551</v>
      </c>
      <c r="I40" s="771"/>
      <c r="J40" s="777">
        <v>45512</v>
      </c>
      <c r="K40" s="788"/>
      <c r="L40" s="777">
        <f t="shared" ref="L40" si="191">D40+20</f>
        <v>45553</v>
      </c>
      <c r="M40" s="777">
        <f t="shared" ref="M40" si="192">D40+13</f>
        <v>45546</v>
      </c>
      <c r="N40" s="1080">
        <f t="shared" ref="N40" si="193">G40+14</f>
        <v>45562</v>
      </c>
      <c r="O40" s="1081">
        <f t="shared" ref="O40" si="194">SUM(D40+13)</f>
        <v>45546</v>
      </c>
      <c r="P40" s="1081">
        <f t="shared" ref="P40" si="195">D40+21</f>
        <v>45554</v>
      </c>
      <c r="Q40" s="1081">
        <f t="shared" ref="Q40" si="196">D40+15</f>
        <v>45548</v>
      </c>
      <c r="R40" s="1081">
        <f t="shared" ref="R40" si="197">D40+15</f>
        <v>45548</v>
      </c>
      <c r="S40" s="1081">
        <f t="shared" ref="S40" si="198">G40+13</f>
        <v>45561</v>
      </c>
    </row>
    <row r="41" spans="2:19" ht="17.25" hidden="1" customHeight="1" x14ac:dyDescent="0.2">
      <c r="B41" s="1057" t="s">
        <v>3981</v>
      </c>
      <c r="C41" s="1035" t="s">
        <v>4356</v>
      </c>
      <c r="D41" s="1035">
        <v>45538</v>
      </c>
      <c r="E41" s="777">
        <f t="shared" ref="E41:E42" si="199">D41+5</f>
        <v>45543</v>
      </c>
      <c r="F41" s="777">
        <f t="shared" ref="F41:F42" si="200">D41+11</f>
        <v>45549</v>
      </c>
      <c r="G41" s="777">
        <f t="shared" ref="G41:G42" si="201">D41+15</f>
        <v>45553</v>
      </c>
      <c r="H41" s="777">
        <f t="shared" ref="H41:H42" si="202">D41+18</f>
        <v>45556</v>
      </c>
      <c r="I41" s="771"/>
      <c r="J41" s="777">
        <f>J40+7</f>
        <v>45519</v>
      </c>
      <c r="K41" s="788"/>
      <c r="L41" s="777">
        <f t="shared" ref="L41:L42" si="203">D41+20</f>
        <v>45558</v>
      </c>
      <c r="M41" s="777">
        <f t="shared" ref="M41:M42" si="204">D41+13</f>
        <v>45551</v>
      </c>
      <c r="N41" s="1080">
        <f t="shared" ref="N41:N42" si="205">G41+14</f>
        <v>45567</v>
      </c>
      <c r="O41" s="1081">
        <f t="shared" ref="O41:O42" si="206">SUM(D41+13)</f>
        <v>45551</v>
      </c>
      <c r="P41" s="1081">
        <f t="shared" ref="P41:P42" si="207">D41+21</f>
        <v>45559</v>
      </c>
      <c r="Q41" s="1081">
        <f t="shared" ref="Q41:Q42" si="208">D41+15</f>
        <v>45553</v>
      </c>
      <c r="R41" s="1081">
        <f t="shared" ref="R41:R42" si="209">D41+15</f>
        <v>45553</v>
      </c>
      <c r="S41" s="1081">
        <f t="shared" ref="S41:S42" si="210">G41+13</f>
        <v>45566</v>
      </c>
    </row>
    <row r="42" spans="2:19" ht="17.25" hidden="1" customHeight="1" x14ac:dyDescent="0.2">
      <c r="B42" s="1057" t="s">
        <v>4340</v>
      </c>
      <c r="C42" s="1035" t="s">
        <v>4357</v>
      </c>
      <c r="D42" s="1035">
        <v>45542</v>
      </c>
      <c r="E42" s="777">
        <f t="shared" si="199"/>
        <v>45547</v>
      </c>
      <c r="F42" s="777">
        <f t="shared" si="200"/>
        <v>45553</v>
      </c>
      <c r="G42" s="777">
        <f t="shared" si="201"/>
        <v>45557</v>
      </c>
      <c r="H42" s="777">
        <f t="shared" si="202"/>
        <v>45560</v>
      </c>
      <c r="I42" s="771"/>
      <c r="J42" s="777">
        <f t="shared" ref="J42:J47" si="211">J41+7</f>
        <v>45526</v>
      </c>
      <c r="K42" s="788"/>
      <c r="L42" s="777">
        <f t="shared" si="203"/>
        <v>45562</v>
      </c>
      <c r="M42" s="777">
        <f t="shared" si="204"/>
        <v>45555</v>
      </c>
      <c r="N42" s="1080">
        <f t="shared" si="205"/>
        <v>45571</v>
      </c>
      <c r="O42" s="1081">
        <f t="shared" si="206"/>
        <v>45555</v>
      </c>
      <c r="P42" s="1081">
        <f t="shared" si="207"/>
        <v>45563</v>
      </c>
      <c r="Q42" s="1081">
        <f t="shared" si="208"/>
        <v>45557</v>
      </c>
      <c r="R42" s="1081">
        <f t="shared" si="209"/>
        <v>45557</v>
      </c>
      <c r="S42" s="1081">
        <f t="shared" si="210"/>
        <v>45570</v>
      </c>
    </row>
    <row r="43" spans="2:19" ht="17.25" hidden="1" customHeight="1" x14ac:dyDescent="0.2">
      <c r="B43" s="1057" t="s">
        <v>3083</v>
      </c>
      <c r="C43" s="1035" t="s">
        <v>4358</v>
      </c>
      <c r="D43" s="1035">
        <v>45549</v>
      </c>
      <c r="E43" s="777">
        <f t="shared" ref="E43:E47" si="212">D43+5</f>
        <v>45554</v>
      </c>
      <c r="F43" s="777">
        <f t="shared" ref="F43:F46" si="213">D43+11</f>
        <v>45560</v>
      </c>
      <c r="G43" s="777">
        <f t="shared" ref="G43:G46" si="214">D43+15</f>
        <v>45564</v>
      </c>
      <c r="H43" s="777">
        <f t="shared" ref="H43:H46" si="215">D43+18</f>
        <v>45567</v>
      </c>
      <c r="I43" s="771"/>
      <c r="J43" s="777">
        <f t="shared" si="211"/>
        <v>45533</v>
      </c>
      <c r="K43" s="788"/>
      <c r="L43" s="777">
        <f t="shared" ref="L43:L46" si="216">D43+20</f>
        <v>45569</v>
      </c>
      <c r="M43" s="777">
        <f t="shared" ref="M43:M46" si="217">D43+13</f>
        <v>45562</v>
      </c>
      <c r="N43" s="1080">
        <f t="shared" ref="N43:N46" si="218">G43+14</f>
        <v>45578</v>
      </c>
      <c r="O43" s="1081">
        <f t="shared" ref="O43:O46" si="219">SUM(D43+13)</f>
        <v>45562</v>
      </c>
      <c r="P43" s="1081">
        <f t="shared" ref="P43:P46" si="220">D43+21</f>
        <v>45570</v>
      </c>
      <c r="Q43" s="1081">
        <f t="shared" ref="Q43:Q46" si="221">D43+15</f>
        <v>45564</v>
      </c>
      <c r="R43" s="1081">
        <f t="shared" ref="R43:R46" si="222">D43+15</f>
        <v>45564</v>
      </c>
      <c r="S43" s="1081">
        <f t="shared" ref="S43:S46" si="223">G43+13</f>
        <v>45577</v>
      </c>
    </row>
    <row r="44" spans="2:19" ht="17.25" hidden="1" customHeight="1" x14ac:dyDescent="0.2">
      <c r="B44" s="1057" t="s">
        <v>3049</v>
      </c>
      <c r="C44" s="1035" t="s">
        <v>4359</v>
      </c>
      <c r="D44" s="1035">
        <v>45552</v>
      </c>
      <c r="E44" s="777">
        <f t="shared" si="212"/>
        <v>45557</v>
      </c>
      <c r="F44" s="777">
        <f t="shared" si="213"/>
        <v>45563</v>
      </c>
      <c r="G44" s="777">
        <f t="shared" si="214"/>
        <v>45567</v>
      </c>
      <c r="H44" s="777">
        <f t="shared" si="215"/>
        <v>45570</v>
      </c>
      <c r="I44" s="771"/>
      <c r="J44" s="777">
        <f t="shared" si="211"/>
        <v>45540</v>
      </c>
      <c r="K44" s="788"/>
      <c r="L44" s="777">
        <f t="shared" si="216"/>
        <v>45572</v>
      </c>
      <c r="M44" s="777">
        <f t="shared" si="217"/>
        <v>45565</v>
      </c>
      <c r="N44" s="1080">
        <f t="shared" si="218"/>
        <v>45581</v>
      </c>
      <c r="O44" s="1081">
        <f t="shared" si="219"/>
        <v>45565</v>
      </c>
      <c r="P44" s="1081">
        <f t="shared" si="220"/>
        <v>45573</v>
      </c>
      <c r="Q44" s="1081">
        <f t="shared" si="221"/>
        <v>45567</v>
      </c>
      <c r="R44" s="1081">
        <f t="shared" si="222"/>
        <v>45567</v>
      </c>
      <c r="S44" s="1081">
        <f t="shared" si="223"/>
        <v>45580</v>
      </c>
    </row>
    <row r="45" spans="2:19" ht="17.25" hidden="1" customHeight="1" x14ac:dyDescent="0.2">
      <c r="B45" s="1057" t="s">
        <v>3117</v>
      </c>
      <c r="C45" s="1035" t="s">
        <v>4360</v>
      </c>
      <c r="D45" s="1035">
        <v>45562</v>
      </c>
      <c r="E45" s="777">
        <f t="shared" si="212"/>
        <v>45567</v>
      </c>
      <c r="F45" s="777">
        <f t="shared" si="213"/>
        <v>45573</v>
      </c>
      <c r="G45" s="777">
        <f t="shared" si="214"/>
        <v>45577</v>
      </c>
      <c r="H45" s="777">
        <f t="shared" si="215"/>
        <v>45580</v>
      </c>
      <c r="I45" s="771"/>
      <c r="J45" s="777">
        <f t="shared" si="211"/>
        <v>45547</v>
      </c>
      <c r="K45" s="788"/>
      <c r="L45" s="777">
        <f t="shared" si="216"/>
        <v>45582</v>
      </c>
      <c r="M45" s="777">
        <f>D45+13</f>
        <v>45575</v>
      </c>
      <c r="N45" s="1080">
        <f t="shared" si="218"/>
        <v>45591</v>
      </c>
      <c r="O45" s="1081">
        <f t="shared" si="219"/>
        <v>45575</v>
      </c>
      <c r="P45" s="1081">
        <f t="shared" si="220"/>
        <v>45583</v>
      </c>
      <c r="Q45" s="1081">
        <f t="shared" si="221"/>
        <v>45577</v>
      </c>
      <c r="R45" s="1081">
        <f t="shared" si="222"/>
        <v>45577</v>
      </c>
      <c r="S45" s="1081">
        <f t="shared" si="223"/>
        <v>45590</v>
      </c>
    </row>
    <row r="46" spans="2:19" ht="17.25" hidden="1" customHeight="1" x14ac:dyDescent="0.2">
      <c r="B46" s="1057" t="s">
        <v>4011</v>
      </c>
      <c r="C46" s="1035" t="s">
        <v>4361</v>
      </c>
      <c r="D46" s="1035">
        <v>45572</v>
      </c>
      <c r="E46" s="777">
        <f t="shared" si="212"/>
        <v>45577</v>
      </c>
      <c r="F46" s="777">
        <f t="shared" si="213"/>
        <v>45583</v>
      </c>
      <c r="G46" s="777">
        <f t="shared" si="214"/>
        <v>45587</v>
      </c>
      <c r="H46" s="777">
        <f t="shared" si="215"/>
        <v>45590</v>
      </c>
      <c r="I46" s="771"/>
      <c r="J46" s="777">
        <f t="shared" si="211"/>
        <v>45554</v>
      </c>
      <c r="K46" s="788"/>
      <c r="L46" s="777">
        <f t="shared" si="216"/>
        <v>45592</v>
      </c>
      <c r="M46" s="777">
        <f t="shared" si="217"/>
        <v>45585</v>
      </c>
      <c r="N46" s="1080">
        <f t="shared" si="218"/>
        <v>45601</v>
      </c>
      <c r="O46" s="1081">
        <f t="shared" si="219"/>
        <v>45585</v>
      </c>
      <c r="P46" s="1081">
        <f t="shared" si="220"/>
        <v>45593</v>
      </c>
      <c r="Q46" s="1081">
        <f t="shared" si="221"/>
        <v>45587</v>
      </c>
      <c r="R46" s="1081">
        <f t="shared" si="222"/>
        <v>45587</v>
      </c>
      <c r="S46" s="1081">
        <f t="shared" si="223"/>
        <v>45600</v>
      </c>
    </row>
    <row r="47" spans="2:19" ht="17.25" hidden="1" customHeight="1" x14ac:dyDescent="0.2">
      <c r="B47" s="1155" t="s">
        <v>388</v>
      </c>
      <c r="C47" s="1035" t="s">
        <v>4362</v>
      </c>
      <c r="D47" s="820" t="e">
        <f t="shared" ref="D47:F50" si="224">B47+11</f>
        <v>#VALUE!</v>
      </c>
      <c r="E47" s="820" t="e">
        <f t="shared" si="212"/>
        <v>#VALUE!</v>
      </c>
      <c r="F47" s="820" t="e">
        <f t="shared" si="224"/>
        <v>#VALUE!</v>
      </c>
      <c r="G47" s="820" t="e">
        <f t="shared" ref="G47:G50" si="225">D47+15</f>
        <v>#VALUE!</v>
      </c>
      <c r="H47" s="820" t="e">
        <f t="shared" ref="H47:H50" si="226">D47+18</f>
        <v>#VALUE!</v>
      </c>
      <c r="I47" s="771"/>
      <c r="J47" s="820">
        <f t="shared" si="211"/>
        <v>45561</v>
      </c>
      <c r="K47" s="788"/>
      <c r="L47" s="820" t="e">
        <f t="shared" ref="L47:L50" si="227">D47+20</f>
        <v>#VALUE!</v>
      </c>
      <c r="M47" s="820" t="e">
        <f t="shared" ref="M47:M50" si="228">D47+13</f>
        <v>#VALUE!</v>
      </c>
      <c r="N47" s="1161" t="e">
        <f t="shared" ref="N47:N50" si="229">G47+14</f>
        <v>#VALUE!</v>
      </c>
      <c r="O47" s="1162" t="e">
        <f t="shared" ref="O47:O50" si="230">SUM(D47+13)</f>
        <v>#VALUE!</v>
      </c>
      <c r="P47" s="1162" t="e">
        <f t="shared" ref="P47:P50" si="231">D47+21</f>
        <v>#VALUE!</v>
      </c>
      <c r="Q47" s="1162" t="e">
        <f t="shared" ref="Q47:Q50" si="232">D47+15</f>
        <v>#VALUE!</v>
      </c>
      <c r="R47" s="1162" t="e">
        <f t="shared" ref="R47:R50" si="233">D47+15</f>
        <v>#VALUE!</v>
      </c>
      <c r="S47" s="1162" t="e">
        <f t="shared" ref="S47:S50" si="234">G47+13</f>
        <v>#VALUE!</v>
      </c>
    </row>
    <row r="48" spans="2:19" ht="17.25" customHeight="1" x14ac:dyDescent="0.2">
      <c r="B48" s="1057" t="s">
        <v>3955</v>
      </c>
      <c r="C48" s="1035" t="s">
        <v>4363</v>
      </c>
      <c r="D48" s="1035">
        <v>45583</v>
      </c>
      <c r="E48" s="777">
        <f t="shared" ref="E48:E50" si="235">D48+5</f>
        <v>45588</v>
      </c>
      <c r="F48" s="777">
        <f t="shared" si="224"/>
        <v>45594</v>
      </c>
      <c r="G48" s="777">
        <f t="shared" si="225"/>
        <v>45598</v>
      </c>
      <c r="H48" s="777">
        <f t="shared" si="226"/>
        <v>45601</v>
      </c>
      <c r="I48" s="771"/>
      <c r="J48" s="777">
        <f t="shared" ref="J48:J54" si="236">J47+7</f>
        <v>45568</v>
      </c>
      <c r="K48" s="788"/>
      <c r="L48" s="777">
        <f t="shared" si="227"/>
        <v>45603</v>
      </c>
      <c r="M48" s="777">
        <f t="shared" si="228"/>
        <v>45596</v>
      </c>
      <c r="N48" s="1080">
        <f t="shared" si="229"/>
        <v>45612</v>
      </c>
      <c r="O48" s="1081">
        <f t="shared" si="230"/>
        <v>45596</v>
      </c>
      <c r="P48" s="1081">
        <f t="shared" si="231"/>
        <v>45604</v>
      </c>
      <c r="Q48" s="1081">
        <f t="shared" si="232"/>
        <v>45598</v>
      </c>
      <c r="R48" s="1081">
        <f t="shared" si="233"/>
        <v>45598</v>
      </c>
      <c r="S48" s="1081">
        <f t="shared" si="234"/>
        <v>45611</v>
      </c>
    </row>
    <row r="49" spans="1:19" ht="17.25" customHeight="1" x14ac:dyDescent="0.2">
      <c r="B49" s="1057" t="s">
        <v>3068</v>
      </c>
      <c r="C49" s="1035" t="s">
        <v>4364</v>
      </c>
      <c r="D49" s="1035">
        <v>45588</v>
      </c>
      <c r="E49" s="777">
        <f t="shared" si="235"/>
        <v>45593</v>
      </c>
      <c r="F49" s="777">
        <f t="shared" si="224"/>
        <v>45599</v>
      </c>
      <c r="G49" s="777">
        <f t="shared" si="225"/>
        <v>45603</v>
      </c>
      <c r="H49" s="777">
        <f t="shared" si="226"/>
        <v>45606</v>
      </c>
      <c r="I49" s="771"/>
      <c r="J49" s="777">
        <f t="shared" si="236"/>
        <v>45575</v>
      </c>
      <c r="K49" s="788"/>
      <c r="L49" s="777">
        <f t="shared" si="227"/>
        <v>45608</v>
      </c>
      <c r="M49" s="777">
        <f t="shared" si="228"/>
        <v>45601</v>
      </c>
      <c r="N49" s="1080">
        <f t="shared" si="229"/>
        <v>45617</v>
      </c>
      <c r="O49" s="1081">
        <f t="shared" si="230"/>
        <v>45601</v>
      </c>
      <c r="P49" s="1081">
        <f t="shared" si="231"/>
        <v>45609</v>
      </c>
      <c r="Q49" s="1081">
        <f t="shared" si="232"/>
        <v>45603</v>
      </c>
      <c r="R49" s="1081">
        <f t="shared" si="233"/>
        <v>45603</v>
      </c>
      <c r="S49" s="1081">
        <f t="shared" si="234"/>
        <v>45616</v>
      </c>
    </row>
    <row r="50" spans="1:19" ht="17.25" customHeight="1" x14ac:dyDescent="0.2">
      <c r="B50" s="1057" t="s">
        <v>3965</v>
      </c>
      <c r="C50" s="1035" t="s">
        <v>4365</v>
      </c>
      <c r="D50" s="1035">
        <v>45600</v>
      </c>
      <c r="E50" s="777">
        <f t="shared" si="235"/>
        <v>45605</v>
      </c>
      <c r="F50" s="777">
        <f t="shared" si="224"/>
        <v>45611</v>
      </c>
      <c r="G50" s="777">
        <f t="shared" si="225"/>
        <v>45615</v>
      </c>
      <c r="H50" s="777">
        <f t="shared" si="226"/>
        <v>45618</v>
      </c>
      <c r="I50" s="771"/>
      <c r="J50" s="777">
        <f t="shared" si="236"/>
        <v>45582</v>
      </c>
      <c r="K50" s="788"/>
      <c r="L50" s="777">
        <f t="shared" si="227"/>
        <v>45620</v>
      </c>
      <c r="M50" s="777">
        <f t="shared" si="228"/>
        <v>45613</v>
      </c>
      <c r="N50" s="1080">
        <f t="shared" si="229"/>
        <v>45629</v>
      </c>
      <c r="O50" s="1081">
        <f t="shared" si="230"/>
        <v>45613</v>
      </c>
      <c r="P50" s="1081">
        <f t="shared" si="231"/>
        <v>45621</v>
      </c>
      <c r="Q50" s="1081">
        <f t="shared" si="232"/>
        <v>45615</v>
      </c>
      <c r="R50" s="1081">
        <f t="shared" si="233"/>
        <v>45615</v>
      </c>
      <c r="S50" s="1081">
        <f t="shared" si="234"/>
        <v>45628</v>
      </c>
    </row>
    <row r="51" spans="1:19" ht="17.25" customHeight="1" x14ac:dyDescent="0.2">
      <c r="B51" s="1057" t="s">
        <v>4261</v>
      </c>
      <c r="C51" s="1035" t="s">
        <v>4366</v>
      </c>
      <c r="D51" s="1035">
        <v>45606</v>
      </c>
      <c r="E51" s="777">
        <f t="shared" ref="E51:E53" si="237">D51+5</f>
        <v>45611</v>
      </c>
      <c r="F51" s="777">
        <f t="shared" ref="F51:F53" si="238">D51+11</f>
        <v>45617</v>
      </c>
      <c r="G51" s="777">
        <f t="shared" ref="G51:G53" si="239">D51+15</f>
        <v>45621</v>
      </c>
      <c r="H51" s="777">
        <f t="shared" ref="H51:H53" si="240">D51+18</f>
        <v>45624</v>
      </c>
      <c r="I51" s="771"/>
      <c r="J51" s="777">
        <f t="shared" si="236"/>
        <v>45589</v>
      </c>
      <c r="K51" s="788"/>
      <c r="L51" s="777">
        <f t="shared" ref="L51:L53" si="241">D51+20</f>
        <v>45626</v>
      </c>
      <c r="M51" s="777">
        <f t="shared" ref="M51:M53" si="242">D51+13</f>
        <v>45619</v>
      </c>
      <c r="N51" s="1080">
        <f t="shared" ref="N51:N53" si="243">G51+14</f>
        <v>45635</v>
      </c>
      <c r="O51" s="1081">
        <f t="shared" ref="O51:O53" si="244">SUM(D51+13)</f>
        <v>45619</v>
      </c>
      <c r="P51" s="1081">
        <f t="shared" ref="P51:P53" si="245">D51+21</f>
        <v>45627</v>
      </c>
      <c r="Q51" s="1081">
        <f t="shared" ref="Q51:Q53" si="246">D51+15</f>
        <v>45621</v>
      </c>
      <c r="R51" s="1081">
        <f t="shared" ref="R51:R53" si="247">D51+15</f>
        <v>45621</v>
      </c>
      <c r="S51" s="1081">
        <f t="shared" ref="S51:S53" si="248">G51+13</f>
        <v>45634</v>
      </c>
    </row>
    <row r="52" spans="1:19" ht="17.25" customHeight="1" x14ac:dyDescent="0.2">
      <c r="B52" s="1057" t="s">
        <v>3070</v>
      </c>
      <c r="C52" s="1035" t="s">
        <v>4367</v>
      </c>
      <c r="D52" s="1035">
        <v>45610</v>
      </c>
      <c r="E52" s="777">
        <f t="shared" si="237"/>
        <v>45615</v>
      </c>
      <c r="F52" s="777">
        <f t="shared" si="238"/>
        <v>45621</v>
      </c>
      <c r="G52" s="777">
        <f t="shared" si="239"/>
        <v>45625</v>
      </c>
      <c r="H52" s="777">
        <f t="shared" si="240"/>
        <v>45628</v>
      </c>
      <c r="I52" s="771"/>
      <c r="J52" s="777">
        <f t="shared" si="236"/>
        <v>45596</v>
      </c>
      <c r="K52" s="788"/>
      <c r="L52" s="777">
        <f t="shared" si="241"/>
        <v>45630</v>
      </c>
      <c r="M52" s="777">
        <f t="shared" si="242"/>
        <v>45623</v>
      </c>
      <c r="N52" s="1080">
        <f t="shared" si="243"/>
        <v>45639</v>
      </c>
      <c r="O52" s="1081">
        <f t="shared" si="244"/>
        <v>45623</v>
      </c>
      <c r="P52" s="1081">
        <f t="shared" si="245"/>
        <v>45631</v>
      </c>
      <c r="Q52" s="1081">
        <f t="shared" si="246"/>
        <v>45625</v>
      </c>
      <c r="R52" s="1081">
        <f t="shared" si="247"/>
        <v>45625</v>
      </c>
      <c r="S52" s="1081">
        <f t="shared" si="248"/>
        <v>45638</v>
      </c>
    </row>
    <row r="53" spans="1:19" ht="17.25" customHeight="1" x14ac:dyDescent="0.2">
      <c r="B53" s="1057" t="s">
        <v>3961</v>
      </c>
      <c r="C53" s="1035" t="s">
        <v>4368</v>
      </c>
      <c r="D53" s="1035">
        <v>45619</v>
      </c>
      <c r="E53" s="777">
        <f t="shared" si="237"/>
        <v>45624</v>
      </c>
      <c r="F53" s="777">
        <f t="shared" si="238"/>
        <v>45630</v>
      </c>
      <c r="G53" s="777">
        <f t="shared" si="239"/>
        <v>45634</v>
      </c>
      <c r="H53" s="777">
        <f t="shared" si="240"/>
        <v>45637</v>
      </c>
      <c r="I53" s="771"/>
      <c r="J53" s="777">
        <f t="shared" si="236"/>
        <v>45603</v>
      </c>
      <c r="K53" s="788"/>
      <c r="L53" s="777">
        <f t="shared" si="241"/>
        <v>45639</v>
      </c>
      <c r="M53" s="777">
        <f t="shared" si="242"/>
        <v>45632</v>
      </c>
      <c r="N53" s="1080">
        <f t="shared" si="243"/>
        <v>45648</v>
      </c>
      <c r="O53" s="1081">
        <f t="shared" si="244"/>
        <v>45632</v>
      </c>
      <c r="P53" s="1081">
        <f t="shared" si="245"/>
        <v>45640</v>
      </c>
      <c r="Q53" s="1081">
        <f t="shared" si="246"/>
        <v>45634</v>
      </c>
      <c r="R53" s="1081">
        <f t="shared" si="247"/>
        <v>45634</v>
      </c>
      <c r="S53" s="1081">
        <f t="shared" si="248"/>
        <v>45647</v>
      </c>
    </row>
    <row r="54" spans="1:19" ht="17.25" customHeight="1" x14ac:dyDescent="0.2">
      <c r="B54" s="1057" t="s">
        <v>4008</v>
      </c>
      <c r="C54" s="1035" t="s">
        <v>4369</v>
      </c>
      <c r="D54" s="1035">
        <v>45624</v>
      </c>
      <c r="E54" s="777">
        <f t="shared" ref="E54" si="249">D54+5</f>
        <v>45629</v>
      </c>
      <c r="F54" s="777">
        <f t="shared" ref="F54" si="250">D54+11</f>
        <v>45635</v>
      </c>
      <c r="G54" s="777">
        <f t="shared" ref="G54" si="251">D54+15</f>
        <v>45639</v>
      </c>
      <c r="H54" s="777">
        <f t="shared" ref="H54" si="252">D54+18</f>
        <v>45642</v>
      </c>
      <c r="I54" s="771"/>
      <c r="J54" s="777">
        <f t="shared" si="236"/>
        <v>45610</v>
      </c>
      <c r="K54" s="788"/>
      <c r="L54" s="777">
        <f t="shared" ref="L54" si="253">D54+20</f>
        <v>45644</v>
      </c>
      <c r="M54" s="777">
        <f t="shared" ref="M54" si="254">D54+13</f>
        <v>45637</v>
      </c>
      <c r="N54" s="1080">
        <f t="shared" ref="N54" si="255">G54+14</f>
        <v>45653</v>
      </c>
      <c r="O54" s="1081">
        <f t="shared" ref="O54" si="256">SUM(D54+13)</f>
        <v>45637</v>
      </c>
      <c r="P54" s="1081">
        <f t="shared" ref="P54" si="257">D54+21</f>
        <v>45645</v>
      </c>
      <c r="Q54" s="1081">
        <f t="shared" ref="Q54" si="258">D54+15</f>
        <v>45639</v>
      </c>
      <c r="R54" s="1081">
        <f t="shared" ref="R54" si="259">D54+15</f>
        <v>45639</v>
      </c>
      <c r="S54" s="1081">
        <f t="shared" ref="S54" si="260">G54+13</f>
        <v>45652</v>
      </c>
    </row>
    <row r="55" spans="1:19" ht="17.25" customHeight="1" x14ac:dyDescent="0.2">
      <c r="B55" s="331"/>
      <c r="C55" s="155"/>
      <c r="D55" s="162"/>
      <c r="E55" s="162"/>
      <c r="F55" s="162"/>
      <c r="G55" s="162"/>
      <c r="H55" s="162"/>
      <c r="I55" s="443"/>
      <c r="J55" s="443"/>
      <c r="K55" s="469"/>
      <c r="L55" s="469"/>
      <c r="M55" s="162"/>
      <c r="N55" s="162"/>
      <c r="O55" s="610"/>
      <c r="P55" s="610"/>
      <c r="Q55" s="610"/>
      <c r="R55" s="610"/>
      <c r="S55" s="610"/>
    </row>
    <row r="56" spans="1:19" ht="17.25" customHeight="1" x14ac:dyDescent="0.2">
      <c r="B56" s="147" t="s">
        <v>829</v>
      </c>
      <c r="C56" s="155"/>
      <c r="D56" s="155"/>
      <c r="E56" s="155"/>
      <c r="F56" s="155"/>
      <c r="G56" s="155"/>
      <c r="H56" s="155"/>
      <c r="I56" s="429"/>
      <c r="J56" s="429"/>
      <c r="K56" s="429"/>
      <c r="L56" s="429"/>
      <c r="M56" s="155"/>
      <c r="N56" s="155"/>
      <c r="O56" s="441"/>
      <c r="P56" s="180"/>
      <c r="Q56" s="147"/>
      <c r="R56" s="147"/>
      <c r="S56" s="147"/>
    </row>
    <row r="57" spans="1:19" ht="17.25" customHeight="1" x14ac:dyDescent="0.2">
      <c r="A57" s="310"/>
      <c r="C57" s="155"/>
      <c r="D57" s="155"/>
      <c r="E57" s="155"/>
      <c r="F57" s="147"/>
      <c r="G57" s="147"/>
      <c r="H57" s="147"/>
      <c r="I57" s="147"/>
      <c r="J57" s="147"/>
      <c r="K57" s="147"/>
      <c r="L57" s="147"/>
      <c r="M57" s="180"/>
      <c r="O57" s="180"/>
      <c r="P57" s="147"/>
      <c r="Q57" s="147"/>
      <c r="R57" s="147"/>
      <c r="S57" s="147"/>
    </row>
    <row r="58" spans="1:19" ht="17.25" customHeight="1" thickBot="1" x14ac:dyDescent="0.25">
      <c r="A58" s="310"/>
      <c r="B58" s="157"/>
      <c r="M58" s="180"/>
    </row>
    <row r="59" spans="1:19" s="147" customFormat="1" ht="18.75" customHeight="1" x14ac:dyDescent="0.2">
      <c r="A59" s="898"/>
      <c r="B59" s="790"/>
      <c r="C59" s="791"/>
      <c r="D59" s="792"/>
      <c r="E59" s="793"/>
      <c r="F59" s="794"/>
      <c r="G59" s="795"/>
      <c r="H59" s="796"/>
      <c r="I59" s="771"/>
      <c r="J59" s="145"/>
      <c r="K59" s="145"/>
      <c r="L59" s="145"/>
      <c r="M59" s="145"/>
      <c r="N59" s="145"/>
      <c r="O59" s="145"/>
    </row>
    <row r="60" spans="1:19" s="147" customFormat="1" ht="18.75" customHeight="1" x14ac:dyDescent="0.2">
      <c r="A60" s="898"/>
      <c r="B60" s="797" t="s">
        <v>535</v>
      </c>
      <c r="C60" s="145"/>
      <c r="D60" s="147" t="s">
        <v>536</v>
      </c>
      <c r="G60" s="147" t="s">
        <v>537</v>
      </c>
      <c r="H60" s="798"/>
      <c r="J60" s="145"/>
      <c r="K60" s="145"/>
      <c r="L60" s="145"/>
      <c r="M60" s="145"/>
    </row>
    <row r="61" spans="1:19" s="147" customFormat="1" ht="18.75" customHeight="1" x14ac:dyDescent="0.2">
      <c r="A61" s="898"/>
      <c r="B61" s="799" t="s">
        <v>538</v>
      </c>
      <c r="C61" s="800" t="s">
        <v>539</v>
      </c>
      <c r="D61" s="133" t="s">
        <v>540</v>
      </c>
      <c r="F61" s="800" t="s">
        <v>541</v>
      </c>
      <c r="G61" s="145" t="s">
        <v>542</v>
      </c>
      <c r="H61" s="801" t="s">
        <v>543</v>
      </c>
      <c r="J61" s="145"/>
      <c r="K61" s="145"/>
      <c r="L61" s="145"/>
      <c r="M61" s="145"/>
    </row>
    <row r="62" spans="1:19" s="147" customFormat="1" ht="18.75" customHeight="1" x14ac:dyDescent="0.2">
      <c r="A62" s="898"/>
      <c r="B62" s="799" t="s">
        <v>544</v>
      </c>
      <c r="C62" s="800" t="s">
        <v>545</v>
      </c>
      <c r="D62" s="133" t="s">
        <v>546</v>
      </c>
      <c r="E62" s="148" t="s">
        <v>547</v>
      </c>
      <c r="F62" s="804" t="s">
        <v>548</v>
      </c>
      <c r="G62" s="145" t="s">
        <v>549</v>
      </c>
      <c r="H62" s="801" t="s">
        <v>550</v>
      </c>
      <c r="J62" s="145"/>
      <c r="K62" s="145"/>
      <c r="L62" s="145"/>
      <c r="M62" s="145"/>
    </row>
    <row r="63" spans="1:19" s="147" customFormat="1" ht="18.75" customHeight="1" x14ac:dyDescent="0.2">
      <c r="A63" s="898"/>
      <c r="B63" s="802" t="s">
        <v>551</v>
      </c>
      <c r="C63" s="803" t="s">
        <v>552</v>
      </c>
      <c r="D63" s="133" t="s">
        <v>553</v>
      </c>
      <c r="E63" s="148" t="s">
        <v>554</v>
      </c>
      <c r="F63" s="804" t="s">
        <v>555</v>
      </c>
      <c r="G63" s="603" t="s">
        <v>556</v>
      </c>
      <c r="H63" s="805" t="s">
        <v>557</v>
      </c>
      <c r="J63" s="145"/>
      <c r="K63" s="145"/>
      <c r="L63" s="145"/>
      <c r="M63" s="145"/>
    </row>
    <row r="64" spans="1:19" s="147" customFormat="1" ht="18.75" customHeight="1" x14ac:dyDescent="0.2">
      <c r="A64" s="898"/>
      <c r="B64" s="802" t="s">
        <v>558</v>
      </c>
      <c r="C64" s="803" t="s">
        <v>559</v>
      </c>
      <c r="D64" s="133" t="s">
        <v>560</v>
      </c>
      <c r="E64" s="148" t="s">
        <v>561</v>
      </c>
      <c r="F64" s="804" t="s">
        <v>562</v>
      </c>
      <c r="G64" s="603" t="s">
        <v>563</v>
      </c>
      <c r="H64" s="805" t="s">
        <v>564</v>
      </c>
      <c r="J64" s="145"/>
      <c r="K64" s="145"/>
      <c r="L64" s="145"/>
      <c r="M64" s="145"/>
    </row>
    <row r="65" spans="1:13" s="147" customFormat="1" ht="18.75" customHeight="1" x14ac:dyDescent="0.2">
      <c r="A65" s="898"/>
      <c r="B65" s="802" t="s">
        <v>565</v>
      </c>
      <c r="C65" s="803" t="s">
        <v>566</v>
      </c>
      <c r="D65" s="133" t="s">
        <v>567</v>
      </c>
      <c r="E65" s="148" t="s">
        <v>568</v>
      </c>
      <c r="F65" s="804" t="s">
        <v>569</v>
      </c>
      <c r="G65" s="603" t="s">
        <v>570</v>
      </c>
      <c r="H65" s="805" t="s">
        <v>571</v>
      </c>
      <c r="J65" s="145"/>
      <c r="K65" s="145"/>
      <c r="L65" s="145"/>
      <c r="M65" s="145"/>
    </row>
    <row r="66" spans="1:13" s="147" customFormat="1" ht="18.75" customHeight="1" x14ac:dyDescent="0.2">
      <c r="A66" s="898"/>
      <c r="B66" s="802" t="s">
        <v>572</v>
      </c>
      <c r="C66" s="803" t="s">
        <v>573</v>
      </c>
      <c r="D66" s="133" t="s">
        <v>574</v>
      </c>
      <c r="E66" s="148" t="s">
        <v>575</v>
      </c>
      <c r="F66" s="804" t="s">
        <v>576</v>
      </c>
      <c r="G66" s="603" t="s">
        <v>577</v>
      </c>
      <c r="H66" s="805" t="s">
        <v>578</v>
      </c>
      <c r="J66" s="145"/>
      <c r="K66" s="145"/>
      <c r="L66" s="145"/>
      <c r="M66" s="145"/>
    </row>
    <row r="67" spans="1:13" s="147" customFormat="1" ht="18.75" customHeight="1" x14ac:dyDescent="0.2">
      <c r="B67" s="802" t="s">
        <v>579</v>
      </c>
      <c r="C67" s="803" t="s">
        <v>580</v>
      </c>
      <c r="D67" s="133" t="s">
        <v>581</v>
      </c>
      <c r="E67" s="148" t="s">
        <v>582</v>
      </c>
      <c r="F67" s="758" t="s">
        <v>583</v>
      </c>
      <c r="G67" s="603" t="s">
        <v>584</v>
      </c>
      <c r="H67" s="806" t="s">
        <v>585</v>
      </c>
    </row>
    <row r="68" spans="1:13" s="147" customFormat="1" ht="18.75" customHeight="1" x14ac:dyDescent="0.2">
      <c r="B68" s="802" t="s">
        <v>586</v>
      </c>
      <c r="C68" s="803" t="s">
        <v>587</v>
      </c>
      <c r="D68" s="133"/>
      <c r="E68" s="145"/>
      <c r="F68" s="603"/>
      <c r="H68" s="807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5">
    <mergeCell ref="B2:H2"/>
    <mergeCell ref="B4:H4"/>
    <mergeCell ref="B24:B26"/>
    <mergeCell ref="D7:D8"/>
    <mergeCell ref="B7:C7"/>
  </mergeCells>
  <hyperlinks>
    <hyperlink ref="J2" location="HOME!Print_Area" display="HOME" xr:uid="{634AD75F-CD2A-41AE-96DE-EDB558C8D1A5}"/>
    <hyperlink ref="H61" r:id="rId14" xr:uid="{E2FDE150-7721-4743-BB9D-7F562E3AD2FE}"/>
    <hyperlink ref="C61" r:id="rId15" xr:uid="{B3970E45-DD22-4BD4-8DD9-BBA13E52C515}"/>
    <hyperlink ref="H66" r:id="rId16" xr:uid="{D4CCA9E6-4168-48E6-94A4-49FD42435504}"/>
    <hyperlink ref="H65" r:id="rId17" xr:uid="{EEEC8395-0534-4956-B3D1-E25B2FB0EEBF}"/>
    <hyperlink ref="C65" r:id="rId18" xr:uid="{30D96D62-C42A-4812-BD62-3EE9592BB9E0}"/>
    <hyperlink ref="C66" r:id="rId19" xr:uid="{D964D4F0-0957-4F04-B60C-15F6C90CCB26}"/>
    <hyperlink ref="C63" r:id="rId20" xr:uid="{0CF36F1B-DCC4-4D56-9A88-8ECD88DA0694}"/>
    <hyperlink ref="C62" r:id="rId21" xr:uid="{00CBF0A5-D396-42C2-B9FE-95B5F3A34C3C}"/>
    <hyperlink ref="C68" r:id="rId22" xr:uid="{EF0EC896-A4BE-4665-896B-A8B5A84572E7}"/>
    <hyperlink ref="H64" r:id="rId23" xr:uid="{70874D34-A6C4-4056-A4B2-57FAA087440B}"/>
    <hyperlink ref="H67" r:id="rId24" xr:uid="{EB37EBB9-3829-49E9-B775-BB0A665461A3}"/>
    <hyperlink ref="C64" r:id="rId25" xr:uid="{F37CDAB5-280F-49FB-A7C6-31978FFBFB81}"/>
    <hyperlink ref="F61" r:id="rId26" xr:uid="{FA642F0D-A98B-452E-BF4A-FDB49303E5E3}"/>
    <hyperlink ref="F66" r:id="rId27" xr:uid="{5E775CD9-BAEC-4DB8-88DD-F4FE95D0A31D}"/>
    <hyperlink ref="F62" r:id="rId28" xr:uid="{7F7F68FC-5905-490C-9822-9FAAA1813384}"/>
    <hyperlink ref="F63" r:id="rId29" xr:uid="{25120151-33F3-4890-BBF3-C4CDDBA4BCAD}"/>
    <hyperlink ref="F64" r:id="rId30" xr:uid="{A40C4C77-777A-44C5-8B3D-9E71E080A492}"/>
    <hyperlink ref="F65" r:id="rId31" xr:uid="{3B4EEBB2-BC10-470E-AD22-95DB3FFB87B3}"/>
    <hyperlink ref="H62" r:id="rId32" xr:uid="{6F32845A-DBB0-48F8-BF18-2E4327D4F0A5}"/>
    <hyperlink ref="H63" r:id="rId33" xr:uid="{A53FC639-FAB5-4D0A-8686-7B6CA922D1A8}"/>
    <hyperlink ref="F67" r:id="rId34" xr:uid="{27753267-A70E-49AE-ADFD-CD1CD25EBCE7}"/>
  </hyperlinks>
  <pageMargins left="0.7" right="0.7" top="0.75" bottom="0.75" header="0.3" footer="0.3"/>
  <pageSetup paperSize="9" scale="44" orientation="landscape" r:id="rId35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 x14ac:dyDescent="0.2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 x14ac:dyDescent="0.25"/>
    <row r="2" spans="1:12" ht="17.25" customHeight="1" thickBot="1" x14ac:dyDescent="0.25">
      <c r="B2" s="1172" t="s">
        <v>116</v>
      </c>
      <c r="C2" s="1172"/>
      <c r="D2" s="1172"/>
      <c r="E2" s="1172"/>
      <c r="F2" s="1172"/>
      <c r="G2" s="1172"/>
      <c r="H2" s="1172"/>
      <c r="I2" s="1074"/>
      <c r="J2" s="1036" t="s">
        <v>377</v>
      </c>
    </row>
    <row r="3" spans="1:12" ht="17.25" customHeight="1" thickBot="1" x14ac:dyDescent="0.25">
      <c r="B3" s="165"/>
    </row>
    <row r="4" spans="1:12" ht="30" customHeight="1" thickBot="1" x14ac:dyDescent="0.25">
      <c r="A4" s="186"/>
      <c r="B4" s="1173" t="s">
        <v>4306</v>
      </c>
      <c r="C4" s="1174"/>
      <c r="D4" s="1174"/>
      <c r="E4" s="1174"/>
      <c r="F4" s="1174"/>
      <c r="G4" s="1174"/>
      <c r="H4" s="1175"/>
      <c r="I4" s="147"/>
      <c r="K4" s="1072"/>
      <c r="L4" s="1072"/>
    </row>
    <row r="5" spans="1:12" ht="16.5" customHeight="1" x14ac:dyDescent="0.2">
      <c r="C5" s="148"/>
      <c r="D5" s="148"/>
      <c r="E5" s="148"/>
      <c r="F5" s="148"/>
      <c r="G5" s="148"/>
      <c r="H5" s="148"/>
      <c r="I5" s="148"/>
    </row>
    <row r="6" spans="1:12" ht="16.5" customHeight="1" x14ac:dyDescent="0.2">
      <c r="B6" s="148"/>
      <c r="C6" s="148"/>
      <c r="D6" s="148"/>
      <c r="E6" s="148"/>
      <c r="F6" s="148"/>
      <c r="G6" s="148"/>
      <c r="H6" s="148"/>
      <c r="I6" s="148"/>
    </row>
    <row r="7" spans="1:12" ht="50.1" customHeight="1" x14ac:dyDescent="0.2">
      <c r="A7" s="310"/>
      <c r="B7" s="1185"/>
      <c r="C7" s="1186"/>
      <c r="D7" s="1217" t="s">
        <v>378</v>
      </c>
      <c r="E7" s="1023" t="s">
        <v>4373</v>
      </c>
    </row>
    <row r="8" spans="1:12" ht="20.100000000000001" customHeight="1" x14ac:dyDescent="0.2">
      <c r="A8" s="310"/>
      <c r="B8" s="1023" t="s">
        <v>380</v>
      </c>
      <c r="C8" s="1023" t="s">
        <v>381</v>
      </c>
      <c r="D8" s="1218"/>
      <c r="E8" s="1019" t="s">
        <v>312</v>
      </c>
    </row>
    <row r="9" spans="1:12" ht="17.25" hidden="1" customHeight="1" x14ac:dyDescent="0.2">
      <c r="B9" s="737" t="s">
        <v>3981</v>
      </c>
      <c r="C9" s="777" t="s">
        <v>4321</v>
      </c>
      <c r="D9" s="636">
        <v>44930</v>
      </c>
      <c r="E9" s="636">
        <f t="shared" ref="E9:E49" si="0">D9+5</f>
        <v>44935</v>
      </c>
    </row>
    <row r="10" spans="1:12" ht="17.25" hidden="1" customHeight="1" x14ac:dyDescent="0.2">
      <c r="B10" s="737" t="s">
        <v>3083</v>
      </c>
      <c r="C10" s="777" t="s">
        <v>4322</v>
      </c>
      <c r="D10" s="636">
        <f t="shared" ref="D10" si="1">D9+7</f>
        <v>44937</v>
      </c>
      <c r="E10" s="636">
        <f t="shared" si="0"/>
        <v>44942</v>
      </c>
    </row>
    <row r="11" spans="1:12" ht="17.25" hidden="1" customHeight="1" x14ac:dyDescent="0.2">
      <c r="A11" s="329" t="s">
        <v>4323</v>
      </c>
      <c r="B11" s="737" t="s">
        <v>3955</v>
      </c>
      <c r="C11" s="777" t="s">
        <v>4324</v>
      </c>
      <c r="D11" s="636">
        <v>45347</v>
      </c>
      <c r="E11" s="636">
        <f t="shared" si="0"/>
        <v>45352</v>
      </c>
    </row>
    <row r="12" spans="1:12" ht="17.25" hidden="1" customHeight="1" x14ac:dyDescent="0.2">
      <c r="B12" s="737" t="s">
        <v>4011</v>
      </c>
      <c r="C12" s="777" t="s">
        <v>4325</v>
      </c>
      <c r="D12" s="636">
        <v>45354</v>
      </c>
      <c r="E12" s="636">
        <f t="shared" si="0"/>
        <v>45359</v>
      </c>
    </row>
    <row r="13" spans="1:12" ht="17.25" hidden="1" customHeight="1" x14ac:dyDescent="0.2">
      <c r="B13" s="737" t="s">
        <v>3068</v>
      </c>
      <c r="C13" s="777" t="s">
        <v>4326</v>
      </c>
      <c r="D13" s="636">
        <v>45363</v>
      </c>
      <c r="E13" s="636">
        <f t="shared" si="0"/>
        <v>45368</v>
      </c>
    </row>
    <row r="14" spans="1:12" ht="17.25" hidden="1" customHeight="1" x14ac:dyDescent="0.2">
      <c r="B14" s="737" t="s">
        <v>3965</v>
      </c>
      <c r="C14" s="777" t="s">
        <v>4327</v>
      </c>
      <c r="D14" s="636">
        <v>45367</v>
      </c>
      <c r="E14" s="636">
        <f t="shared" si="0"/>
        <v>45372</v>
      </c>
    </row>
    <row r="15" spans="1:12" ht="17.25" hidden="1" customHeight="1" x14ac:dyDescent="0.2">
      <c r="B15" s="1073" t="s">
        <v>4261</v>
      </c>
      <c r="C15" s="1076" t="s">
        <v>4328</v>
      </c>
      <c r="D15" s="1077">
        <v>45374</v>
      </c>
      <c r="E15" s="1077">
        <f t="shared" si="0"/>
        <v>45379</v>
      </c>
    </row>
    <row r="16" spans="1:12" ht="17.25" hidden="1" customHeight="1" x14ac:dyDescent="0.2">
      <c r="B16" s="737" t="s">
        <v>3977</v>
      </c>
      <c r="C16" s="777" t="s">
        <v>4329</v>
      </c>
      <c r="D16" s="636">
        <v>45386</v>
      </c>
      <c r="E16" s="636">
        <f t="shared" si="0"/>
        <v>45391</v>
      </c>
    </row>
    <row r="17" spans="1:5" ht="17.25" hidden="1" customHeight="1" x14ac:dyDescent="0.2">
      <c r="B17" s="1082" t="s">
        <v>3961</v>
      </c>
      <c r="C17" s="1035" t="s">
        <v>4330</v>
      </c>
      <c r="D17" s="1035">
        <v>45390</v>
      </c>
      <c r="E17" s="777">
        <f t="shared" si="0"/>
        <v>45395</v>
      </c>
    </row>
    <row r="18" spans="1:5" ht="17.25" hidden="1" customHeight="1" x14ac:dyDescent="0.2">
      <c r="B18" s="1082" t="s">
        <v>4008</v>
      </c>
      <c r="C18" s="1035" t="s">
        <v>4331</v>
      </c>
      <c r="D18" s="1035">
        <v>45402</v>
      </c>
      <c r="E18" s="777">
        <f t="shared" si="0"/>
        <v>45407</v>
      </c>
    </row>
    <row r="19" spans="1:5" ht="17.25" hidden="1" customHeight="1" x14ac:dyDescent="0.2">
      <c r="B19" s="1082" t="s">
        <v>3984</v>
      </c>
      <c r="C19" s="1035" t="s">
        <v>4332</v>
      </c>
      <c r="D19" s="1035">
        <v>45411</v>
      </c>
      <c r="E19" s="777">
        <f t="shared" si="0"/>
        <v>45416</v>
      </c>
    </row>
    <row r="20" spans="1:5" ht="17.25" hidden="1" customHeight="1" x14ac:dyDescent="0.2">
      <c r="B20" s="1057" t="s">
        <v>3968</v>
      </c>
      <c r="C20" s="1035" t="s">
        <v>4333</v>
      </c>
      <c r="D20" s="1035">
        <v>45421</v>
      </c>
      <c r="E20" s="777">
        <f t="shared" si="0"/>
        <v>45426</v>
      </c>
    </row>
    <row r="21" spans="1:5" ht="17.25" hidden="1" customHeight="1" x14ac:dyDescent="0.2">
      <c r="B21" s="1057" t="s">
        <v>3981</v>
      </c>
      <c r="C21" s="1035" t="s">
        <v>4334</v>
      </c>
      <c r="D21" s="1035">
        <v>45424</v>
      </c>
      <c r="E21" s="777">
        <f t="shared" si="0"/>
        <v>45429</v>
      </c>
    </row>
    <row r="22" spans="1:5" ht="17.25" hidden="1" customHeight="1" x14ac:dyDescent="0.2">
      <c r="B22" s="1014" t="s">
        <v>494</v>
      </c>
      <c r="C22" s="1035" t="s">
        <v>4335</v>
      </c>
      <c r="D22" s="820">
        <v>45439</v>
      </c>
      <c r="E22" s="820">
        <f t="shared" si="0"/>
        <v>45444</v>
      </c>
    </row>
    <row r="23" spans="1:5" ht="17.25" hidden="1" customHeight="1" x14ac:dyDescent="0.2">
      <c r="B23" s="1057" t="s">
        <v>3049</v>
      </c>
      <c r="C23" s="1035" t="s">
        <v>4336</v>
      </c>
      <c r="D23" s="1035">
        <v>45434</v>
      </c>
      <c r="E23" s="777">
        <f t="shared" si="0"/>
        <v>45439</v>
      </c>
    </row>
    <row r="24" spans="1:5" ht="17.25" hidden="1" customHeight="1" x14ac:dyDescent="0.2">
      <c r="B24" s="1252" t="s">
        <v>388</v>
      </c>
      <c r="C24" s="1035" t="s">
        <v>4337</v>
      </c>
      <c r="D24" s="820">
        <v>45426</v>
      </c>
      <c r="E24" s="820">
        <f t="shared" si="0"/>
        <v>45431</v>
      </c>
    </row>
    <row r="25" spans="1:5" ht="17.25" hidden="1" customHeight="1" x14ac:dyDescent="0.2">
      <c r="B25" s="1253"/>
      <c r="C25" s="1035" t="s">
        <v>4338</v>
      </c>
      <c r="D25" s="820">
        <v>45430</v>
      </c>
      <c r="E25" s="820">
        <f t="shared" si="0"/>
        <v>45435</v>
      </c>
    </row>
    <row r="26" spans="1:5" ht="17.25" hidden="1" customHeight="1" x14ac:dyDescent="0.2">
      <c r="B26" s="1254"/>
      <c r="C26" s="1035" t="s">
        <v>4339</v>
      </c>
      <c r="D26" s="820">
        <v>45430</v>
      </c>
      <c r="E26" s="820">
        <f t="shared" si="0"/>
        <v>45435</v>
      </c>
    </row>
    <row r="27" spans="1:5" ht="17.25" hidden="1" customHeight="1" x14ac:dyDescent="0.2">
      <c r="A27" s="329" t="s">
        <v>4340</v>
      </c>
      <c r="B27" s="1014" t="s">
        <v>494</v>
      </c>
      <c r="C27" s="1035" t="s">
        <v>4341</v>
      </c>
      <c r="D27" s="820">
        <v>45430</v>
      </c>
      <c r="E27" s="820">
        <f t="shared" si="0"/>
        <v>45435</v>
      </c>
    </row>
    <row r="28" spans="1:5" ht="17.25" hidden="1" customHeight="1" x14ac:dyDescent="0.2">
      <c r="B28" s="1014" t="s">
        <v>494</v>
      </c>
      <c r="C28" s="1035" t="s">
        <v>4342</v>
      </c>
      <c r="D28" s="820">
        <v>45433</v>
      </c>
      <c r="E28" s="820">
        <f t="shared" si="0"/>
        <v>45438</v>
      </c>
    </row>
    <row r="29" spans="1:5" ht="17.25" hidden="1" customHeight="1" x14ac:dyDescent="0.2">
      <c r="B29" s="1014" t="s">
        <v>388</v>
      </c>
      <c r="C29" s="1035" t="s">
        <v>4343</v>
      </c>
      <c r="D29" s="820">
        <v>45430</v>
      </c>
      <c r="E29" s="820">
        <f t="shared" si="0"/>
        <v>45435</v>
      </c>
    </row>
    <row r="30" spans="1:5" ht="17.25" hidden="1" customHeight="1" x14ac:dyDescent="0.2">
      <c r="B30" s="1057" t="s">
        <v>3117</v>
      </c>
      <c r="C30" s="1035" t="s">
        <v>4344</v>
      </c>
      <c r="D30" s="1035">
        <v>45449</v>
      </c>
      <c r="E30" s="777">
        <f t="shared" si="0"/>
        <v>45454</v>
      </c>
    </row>
    <row r="31" spans="1:5" ht="17.25" hidden="1" customHeight="1" x14ac:dyDescent="0.2">
      <c r="B31" s="1057" t="s">
        <v>3955</v>
      </c>
      <c r="C31" s="1035" t="s">
        <v>4345</v>
      </c>
      <c r="D31" s="1035">
        <v>45464</v>
      </c>
      <c r="E31" s="777">
        <f t="shared" si="0"/>
        <v>45469</v>
      </c>
    </row>
    <row r="32" spans="1:5" ht="17.25" hidden="1" customHeight="1" x14ac:dyDescent="0.2">
      <c r="B32" s="1057" t="s">
        <v>4011</v>
      </c>
      <c r="C32" s="1035" t="s">
        <v>4346</v>
      </c>
      <c r="D32" s="1035">
        <v>45497</v>
      </c>
      <c r="E32" s="777">
        <f t="shared" si="0"/>
        <v>45502</v>
      </c>
    </row>
    <row r="33" spans="2:5" ht="17.25" hidden="1" customHeight="1" x14ac:dyDescent="0.2">
      <c r="B33" s="1057" t="s">
        <v>4347</v>
      </c>
      <c r="C33" s="1035" t="s">
        <v>4348</v>
      </c>
      <c r="D33" s="1035">
        <v>45477</v>
      </c>
      <c r="E33" s="777">
        <f t="shared" si="0"/>
        <v>45482</v>
      </c>
    </row>
    <row r="34" spans="2:5" ht="17.25" hidden="1" customHeight="1" x14ac:dyDescent="0.2">
      <c r="B34" s="1057" t="s">
        <v>3965</v>
      </c>
      <c r="C34" s="1035" t="s">
        <v>4349</v>
      </c>
      <c r="D34" s="1035">
        <v>45486</v>
      </c>
      <c r="E34" s="777">
        <f t="shared" si="0"/>
        <v>45491</v>
      </c>
    </row>
    <row r="35" spans="2:5" ht="17.25" hidden="1" customHeight="1" x14ac:dyDescent="0.2">
      <c r="B35" s="1057" t="s">
        <v>4261</v>
      </c>
      <c r="C35" s="1035" t="s">
        <v>4350</v>
      </c>
      <c r="D35" s="1035">
        <v>45490</v>
      </c>
      <c r="E35" s="777">
        <f t="shared" si="0"/>
        <v>45495</v>
      </c>
    </row>
    <row r="36" spans="2:5" ht="17.25" hidden="1" customHeight="1" x14ac:dyDescent="0.2">
      <c r="B36" s="1057" t="s">
        <v>3070</v>
      </c>
      <c r="C36" s="1035" t="s">
        <v>4351</v>
      </c>
      <c r="D36" s="1035">
        <v>45494</v>
      </c>
      <c r="E36" s="777">
        <f t="shared" si="0"/>
        <v>45499</v>
      </c>
    </row>
    <row r="37" spans="2:5" ht="17.25" hidden="1" customHeight="1" x14ac:dyDescent="0.2">
      <c r="B37" s="1057" t="s">
        <v>3961</v>
      </c>
      <c r="C37" s="1035" t="s">
        <v>4352</v>
      </c>
      <c r="D37" s="1035">
        <v>45511</v>
      </c>
      <c r="E37" s="777">
        <f t="shared" si="0"/>
        <v>45516</v>
      </c>
    </row>
    <row r="38" spans="2:5" ht="17.25" hidden="1" customHeight="1" x14ac:dyDescent="0.2">
      <c r="B38" s="1057" t="s">
        <v>4008</v>
      </c>
      <c r="C38" s="1035" t="s">
        <v>4353</v>
      </c>
      <c r="D38" s="1035">
        <v>45517</v>
      </c>
      <c r="E38" s="777">
        <f t="shared" si="0"/>
        <v>45522</v>
      </c>
    </row>
    <row r="39" spans="2:5" ht="17.25" hidden="1" customHeight="1" x14ac:dyDescent="0.2">
      <c r="B39" s="1057" t="s">
        <v>3092</v>
      </c>
      <c r="C39" s="1035" t="s">
        <v>4354</v>
      </c>
      <c r="D39" s="1035">
        <v>45518</v>
      </c>
      <c r="E39" s="777">
        <f t="shared" si="0"/>
        <v>45523</v>
      </c>
    </row>
    <row r="40" spans="2:5" ht="17.25" hidden="1" customHeight="1" x14ac:dyDescent="0.2">
      <c r="B40" s="1057" t="s">
        <v>3968</v>
      </c>
      <c r="C40" s="1035" t="s">
        <v>4355</v>
      </c>
      <c r="D40" s="1035">
        <v>45533</v>
      </c>
      <c r="E40" s="777">
        <f t="shared" si="0"/>
        <v>45538</v>
      </c>
    </row>
    <row r="41" spans="2:5" ht="17.25" hidden="1" customHeight="1" x14ac:dyDescent="0.2">
      <c r="B41" s="1057" t="s">
        <v>3981</v>
      </c>
      <c r="C41" s="1035" t="s">
        <v>4356</v>
      </c>
      <c r="D41" s="1035">
        <v>45538</v>
      </c>
      <c r="E41" s="777">
        <f t="shared" si="0"/>
        <v>45543</v>
      </c>
    </row>
    <row r="42" spans="2:5" ht="17.25" hidden="1" customHeight="1" x14ac:dyDescent="0.2">
      <c r="B42" s="1057" t="s">
        <v>4340</v>
      </c>
      <c r="C42" s="1035" t="s">
        <v>4357</v>
      </c>
      <c r="D42" s="1035">
        <v>45542</v>
      </c>
      <c r="E42" s="777">
        <f t="shared" si="0"/>
        <v>45547</v>
      </c>
    </row>
    <row r="43" spans="2:5" ht="17.25" hidden="1" customHeight="1" x14ac:dyDescent="0.2">
      <c r="B43" s="1057" t="s">
        <v>3083</v>
      </c>
      <c r="C43" s="1035" t="s">
        <v>4358</v>
      </c>
      <c r="D43" s="1035">
        <v>45549</v>
      </c>
      <c r="E43" s="777">
        <f t="shared" si="0"/>
        <v>45554</v>
      </c>
    </row>
    <row r="44" spans="2:5" ht="17.25" hidden="1" customHeight="1" x14ac:dyDescent="0.2">
      <c r="B44" s="1057" t="s">
        <v>3049</v>
      </c>
      <c r="C44" s="1035" t="s">
        <v>4359</v>
      </c>
      <c r="D44" s="1035">
        <v>45552</v>
      </c>
      <c r="E44" s="777">
        <f t="shared" si="0"/>
        <v>45557</v>
      </c>
    </row>
    <row r="45" spans="2:5" ht="17.25" hidden="1" customHeight="1" x14ac:dyDescent="0.2">
      <c r="B45" s="1057" t="s">
        <v>3117</v>
      </c>
      <c r="C45" s="1035" t="s">
        <v>4360</v>
      </c>
      <c r="D45" s="1035">
        <v>45562</v>
      </c>
      <c r="E45" s="777">
        <f t="shared" si="0"/>
        <v>45567</v>
      </c>
    </row>
    <row r="46" spans="2:5" ht="17.25" hidden="1" customHeight="1" x14ac:dyDescent="0.2">
      <c r="B46" s="1057" t="s">
        <v>4011</v>
      </c>
      <c r="C46" s="1035" t="s">
        <v>4361</v>
      </c>
      <c r="D46" s="1035">
        <v>45572</v>
      </c>
      <c r="E46" s="777">
        <f t="shared" si="0"/>
        <v>45577</v>
      </c>
    </row>
    <row r="47" spans="2:5" ht="17.25" hidden="1" customHeight="1" x14ac:dyDescent="0.2">
      <c r="B47" s="1155" t="s">
        <v>388</v>
      </c>
      <c r="C47" s="1035" t="s">
        <v>4362</v>
      </c>
      <c r="D47" s="820" t="e">
        <f t="shared" ref="D47" si="2">B47+11</f>
        <v>#VALUE!</v>
      </c>
      <c r="E47" s="820" t="e">
        <f t="shared" si="0"/>
        <v>#VALUE!</v>
      </c>
    </row>
    <row r="48" spans="2:5" ht="17.25" hidden="1" customHeight="1" x14ac:dyDescent="0.2">
      <c r="B48" s="1057" t="s">
        <v>3955</v>
      </c>
      <c r="C48" s="1035" t="s">
        <v>4363</v>
      </c>
      <c r="D48" s="1035">
        <v>45583</v>
      </c>
      <c r="E48" s="777">
        <f t="shared" si="0"/>
        <v>45588</v>
      </c>
    </row>
    <row r="49" spans="1:19" ht="17.25" hidden="1" customHeight="1" x14ac:dyDescent="0.2">
      <c r="B49" s="1057" t="s">
        <v>3068</v>
      </c>
      <c r="C49" s="1035" t="s">
        <v>4364</v>
      </c>
      <c r="D49" s="1035">
        <v>45588</v>
      </c>
      <c r="E49" s="777">
        <f t="shared" si="0"/>
        <v>45593</v>
      </c>
    </row>
    <row r="50" spans="1:19" ht="17.25" hidden="1" customHeight="1" x14ac:dyDescent="0.2">
      <c r="B50" s="1057" t="s">
        <v>4374</v>
      </c>
      <c r="C50" s="1035" t="s">
        <v>4375</v>
      </c>
      <c r="D50" s="1035">
        <v>45580</v>
      </c>
      <c r="E50" s="777">
        <f>D50+4</f>
        <v>45584</v>
      </c>
    </row>
    <row r="51" spans="1:19" ht="17.25" customHeight="1" x14ac:dyDescent="0.2">
      <c r="B51" s="1057" t="s">
        <v>4374</v>
      </c>
      <c r="C51" s="1035" t="s">
        <v>4376</v>
      </c>
      <c r="D51" s="1035">
        <v>45587</v>
      </c>
      <c r="E51" s="777">
        <f t="shared" ref="E51:E56" si="3">D51+4</f>
        <v>45591</v>
      </c>
    </row>
    <row r="52" spans="1:19" ht="17.25" customHeight="1" x14ac:dyDescent="0.2">
      <c r="B52" s="1057" t="s">
        <v>4374</v>
      </c>
      <c r="C52" s="1035" t="s">
        <v>4377</v>
      </c>
      <c r="D52" s="1035">
        <v>45594</v>
      </c>
      <c r="E52" s="777">
        <f t="shared" si="3"/>
        <v>45598</v>
      </c>
    </row>
    <row r="53" spans="1:19" ht="17.25" customHeight="1" x14ac:dyDescent="0.2">
      <c r="B53" s="1057" t="s">
        <v>4374</v>
      </c>
      <c r="C53" s="1035" t="s">
        <v>4378</v>
      </c>
      <c r="D53" s="1035">
        <v>45601</v>
      </c>
      <c r="E53" s="777">
        <f t="shared" si="3"/>
        <v>45605</v>
      </c>
    </row>
    <row r="54" spans="1:19" ht="17.25" customHeight="1" x14ac:dyDescent="0.2">
      <c r="B54" s="1057" t="s">
        <v>4374</v>
      </c>
      <c r="C54" s="1035" t="s">
        <v>4379</v>
      </c>
      <c r="D54" s="1035">
        <v>45608</v>
      </c>
      <c r="E54" s="777">
        <f t="shared" si="3"/>
        <v>45612</v>
      </c>
    </row>
    <row r="55" spans="1:19" ht="17.25" customHeight="1" x14ac:dyDescent="0.2">
      <c r="B55" s="1057" t="s">
        <v>4374</v>
      </c>
      <c r="C55" s="1035" t="s">
        <v>4380</v>
      </c>
      <c r="D55" s="1035">
        <v>45615</v>
      </c>
      <c r="E55" s="777">
        <f t="shared" si="3"/>
        <v>45619</v>
      </c>
    </row>
    <row r="56" spans="1:19" ht="17.25" customHeight="1" x14ac:dyDescent="0.2">
      <c r="B56" s="1057" t="s">
        <v>4374</v>
      </c>
      <c r="C56" s="1035" t="s">
        <v>4381</v>
      </c>
      <c r="D56" s="1035">
        <v>45622</v>
      </c>
      <c r="E56" s="777">
        <f t="shared" si="3"/>
        <v>45626</v>
      </c>
    </row>
    <row r="57" spans="1:19" ht="17.25" customHeight="1" x14ac:dyDescent="0.2">
      <c r="B57" s="331"/>
      <c r="C57" s="155"/>
      <c r="D57" s="162"/>
      <c r="E57" s="162"/>
    </row>
    <row r="58" spans="1:19" ht="17.25" customHeight="1" x14ac:dyDescent="0.2">
      <c r="B58" s="147" t="s">
        <v>829</v>
      </c>
      <c r="C58" s="155"/>
      <c r="D58" s="155"/>
      <c r="E58" s="155"/>
      <c r="F58" s="155"/>
      <c r="G58" s="155"/>
      <c r="H58" s="155"/>
      <c r="I58" s="429"/>
      <c r="J58" s="429"/>
      <c r="K58" s="429"/>
      <c r="L58" s="429"/>
      <c r="M58" s="155"/>
      <c r="N58" s="155"/>
      <c r="O58" s="441"/>
      <c r="P58" s="180"/>
      <c r="Q58" s="147"/>
      <c r="R58" s="147"/>
      <c r="S58" s="147"/>
    </row>
    <row r="59" spans="1:19" ht="17.25" customHeight="1" x14ac:dyDescent="0.2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 x14ac:dyDescent="0.25">
      <c r="A60" s="310"/>
      <c r="B60" s="157"/>
      <c r="M60" s="180"/>
    </row>
    <row r="61" spans="1:19" s="147" customFormat="1" ht="18.75" customHeight="1" x14ac:dyDescent="0.2">
      <c r="A61" s="898"/>
      <c r="B61" s="790"/>
      <c r="C61" s="791"/>
      <c r="D61" s="792"/>
      <c r="E61" s="793"/>
      <c r="F61" s="794"/>
      <c r="G61" s="795"/>
      <c r="H61" s="796"/>
      <c r="I61" s="771"/>
      <c r="J61" s="145"/>
      <c r="K61" s="145"/>
      <c r="L61" s="145"/>
      <c r="M61" s="145"/>
      <c r="N61" s="145"/>
      <c r="O61" s="145"/>
    </row>
    <row r="62" spans="1:19" s="147" customFormat="1" ht="18.75" customHeight="1" x14ac:dyDescent="0.2">
      <c r="A62" s="898"/>
      <c r="B62" s="797" t="s">
        <v>535</v>
      </c>
      <c r="C62" s="145"/>
      <c r="D62" s="147" t="s">
        <v>536</v>
      </c>
      <c r="G62" s="147" t="s">
        <v>537</v>
      </c>
      <c r="H62" s="798"/>
      <c r="J62" s="145"/>
      <c r="K62" s="145"/>
      <c r="L62" s="145"/>
      <c r="M62" s="145"/>
    </row>
    <row r="63" spans="1:19" s="147" customFormat="1" ht="18.75" customHeight="1" x14ac:dyDescent="0.2">
      <c r="A63" s="898"/>
      <c r="B63" s="799" t="s">
        <v>538</v>
      </c>
      <c r="C63" s="800" t="s">
        <v>539</v>
      </c>
      <c r="D63" s="133" t="s">
        <v>540</v>
      </c>
      <c r="F63" s="800" t="s">
        <v>541</v>
      </c>
      <c r="G63" s="145" t="s">
        <v>542</v>
      </c>
      <c r="H63" s="801" t="s">
        <v>543</v>
      </c>
      <c r="J63" s="145"/>
      <c r="K63" s="145"/>
      <c r="L63" s="145"/>
      <c r="M63" s="145"/>
    </row>
    <row r="64" spans="1:19" s="147" customFormat="1" ht="18.75" customHeight="1" x14ac:dyDescent="0.2">
      <c r="A64" s="898"/>
      <c r="B64" s="799" t="s">
        <v>544</v>
      </c>
      <c r="C64" s="800" t="s">
        <v>545</v>
      </c>
      <c r="D64" s="133" t="s">
        <v>546</v>
      </c>
      <c r="E64" s="148" t="s">
        <v>547</v>
      </c>
      <c r="F64" s="804" t="s">
        <v>548</v>
      </c>
      <c r="G64" s="145" t="s">
        <v>549</v>
      </c>
      <c r="H64" s="801" t="s">
        <v>550</v>
      </c>
      <c r="J64" s="145"/>
      <c r="K64" s="145"/>
      <c r="L64" s="145"/>
      <c r="M64" s="145"/>
    </row>
    <row r="65" spans="1:13" s="147" customFormat="1" ht="18.75" customHeight="1" x14ac:dyDescent="0.2">
      <c r="A65" s="898"/>
      <c r="B65" s="802" t="s">
        <v>551</v>
      </c>
      <c r="C65" s="803" t="s">
        <v>552</v>
      </c>
      <c r="D65" s="133" t="s">
        <v>553</v>
      </c>
      <c r="E65" s="148" t="s">
        <v>554</v>
      </c>
      <c r="F65" s="804" t="s">
        <v>555</v>
      </c>
      <c r="G65" s="603" t="s">
        <v>556</v>
      </c>
      <c r="H65" s="805" t="s">
        <v>557</v>
      </c>
      <c r="J65" s="145"/>
      <c r="K65" s="145"/>
      <c r="L65" s="145"/>
      <c r="M65" s="145"/>
    </row>
    <row r="66" spans="1:13" s="147" customFormat="1" ht="18.75" customHeight="1" x14ac:dyDescent="0.2">
      <c r="A66" s="898"/>
      <c r="B66" s="802" t="s">
        <v>558</v>
      </c>
      <c r="C66" s="803" t="s">
        <v>559</v>
      </c>
      <c r="D66" s="133" t="s">
        <v>560</v>
      </c>
      <c r="E66" s="148" t="s">
        <v>561</v>
      </c>
      <c r="F66" s="804" t="s">
        <v>562</v>
      </c>
      <c r="G66" s="603" t="s">
        <v>563</v>
      </c>
      <c r="H66" s="805" t="s">
        <v>564</v>
      </c>
      <c r="J66" s="145"/>
      <c r="K66" s="145"/>
      <c r="L66" s="145"/>
      <c r="M66" s="145"/>
    </row>
    <row r="67" spans="1:13" s="147" customFormat="1" ht="18.75" customHeight="1" x14ac:dyDescent="0.2">
      <c r="A67" s="898"/>
      <c r="B67" s="802" t="s">
        <v>565</v>
      </c>
      <c r="C67" s="803" t="s">
        <v>566</v>
      </c>
      <c r="D67" s="133" t="s">
        <v>567</v>
      </c>
      <c r="E67" s="148" t="s">
        <v>568</v>
      </c>
      <c r="F67" s="804" t="s">
        <v>569</v>
      </c>
      <c r="G67" s="603" t="s">
        <v>570</v>
      </c>
      <c r="H67" s="805" t="s">
        <v>571</v>
      </c>
      <c r="J67" s="145"/>
      <c r="K67" s="145"/>
      <c r="L67" s="145"/>
      <c r="M67" s="145"/>
    </row>
    <row r="68" spans="1:13" s="147" customFormat="1" ht="18.75" customHeight="1" x14ac:dyDescent="0.2">
      <c r="A68" s="898"/>
      <c r="B68" s="802" t="s">
        <v>572</v>
      </c>
      <c r="C68" s="803" t="s">
        <v>573</v>
      </c>
      <c r="D68" s="133" t="s">
        <v>574</v>
      </c>
      <c r="E68" s="148" t="s">
        <v>575</v>
      </c>
      <c r="F68" s="804" t="s">
        <v>576</v>
      </c>
      <c r="G68" s="603" t="s">
        <v>577</v>
      </c>
      <c r="H68" s="805" t="s">
        <v>578</v>
      </c>
      <c r="J68" s="145"/>
      <c r="K68" s="145"/>
      <c r="L68" s="145"/>
      <c r="M68" s="145"/>
    </row>
    <row r="69" spans="1:13" s="147" customFormat="1" ht="18.75" customHeight="1" x14ac:dyDescent="0.2">
      <c r="B69" s="802" t="s">
        <v>579</v>
      </c>
      <c r="C69" s="803" t="s">
        <v>580</v>
      </c>
      <c r="D69" s="133" t="s">
        <v>581</v>
      </c>
      <c r="E69" s="148" t="s">
        <v>582</v>
      </c>
      <c r="F69" s="758" t="s">
        <v>583</v>
      </c>
      <c r="G69" s="603" t="s">
        <v>584</v>
      </c>
      <c r="H69" s="806" t="s">
        <v>585</v>
      </c>
    </row>
    <row r="70" spans="1:13" s="147" customFormat="1" ht="18.75" customHeight="1" x14ac:dyDescent="0.2">
      <c r="B70" s="802" t="s">
        <v>586</v>
      </c>
      <c r="C70" s="803" t="s">
        <v>587</v>
      </c>
      <c r="D70" s="133"/>
      <c r="E70" s="145"/>
      <c r="F70" s="603"/>
      <c r="H70" s="807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44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 x14ac:dyDescent="0.2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 x14ac:dyDescent="0.2">
      <c r="A1" s="219" t="s">
        <v>830</v>
      </c>
      <c r="B1" s="219" t="s">
        <v>831</v>
      </c>
      <c r="C1" s="219" t="s">
        <v>832</v>
      </c>
      <c r="D1" s="220" t="s">
        <v>833</v>
      </c>
      <c r="E1" s="221" t="s">
        <v>834</v>
      </c>
      <c r="F1" s="219" t="s">
        <v>835</v>
      </c>
      <c r="G1" s="219" t="s">
        <v>134</v>
      </c>
      <c r="H1" s="219" t="s">
        <v>836</v>
      </c>
      <c r="I1" s="222" t="s">
        <v>837</v>
      </c>
    </row>
    <row r="2" spans="1:10" hidden="1" x14ac:dyDescent="0.2">
      <c r="A2" s="224" t="s">
        <v>838</v>
      </c>
      <c r="B2" s="224" t="s">
        <v>839</v>
      </c>
      <c r="C2" s="224" t="s">
        <v>839</v>
      </c>
      <c r="D2" s="224" t="s">
        <v>840</v>
      </c>
      <c r="E2" s="224" t="s">
        <v>841</v>
      </c>
      <c r="F2" s="224" t="s">
        <v>206</v>
      </c>
      <c r="G2" s="225" t="s">
        <v>842</v>
      </c>
      <c r="H2" s="225" t="s">
        <v>843</v>
      </c>
      <c r="I2" s="222" t="s">
        <v>844</v>
      </c>
    </row>
    <row r="3" spans="1:10" ht="31.15" hidden="1" customHeight="1" x14ac:dyDescent="0.2">
      <c r="A3" s="226" t="s">
        <v>845</v>
      </c>
      <c r="B3" s="226" t="s">
        <v>846</v>
      </c>
      <c r="C3" s="225"/>
      <c r="D3" s="225"/>
      <c r="E3" s="226" t="s">
        <v>846</v>
      </c>
      <c r="F3" s="227" t="s">
        <v>847</v>
      </c>
      <c r="G3" s="225"/>
      <c r="H3" s="227" t="s">
        <v>848</v>
      </c>
      <c r="I3" s="228" t="s">
        <v>849</v>
      </c>
    </row>
    <row r="4" spans="1:10" ht="51" hidden="1" x14ac:dyDescent="0.2">
      <c r="A4" s="229" t="s">
        <v>850</v>
      </c>
      <c r="B4" s="229" t="s">
        <v>851</v>
      </c>
      <c r="C4" s="229" t="s">
        <v>851</v>
      </c>
      <c r="D4" s="230"/>
      <c r="E4" s="229" t="s">
        <v>852</v>
      </c>
      <c r="F4" s="227" t="s">
        <v>183</v>
      </c>
      <c r="G4" s="225" t="s">
        <v>853</v>
      </c>
      <c r="H4" s="227" t="s">
        <v>848</v>
      </c>
      <c r="I4" s="228" t="s">
        <v>854</v>
      </c>
    </row>
    <row r="5" spans="1:10" ht="51" hidden="1" x14ac:dyDescent="0.2">
      <c r="A5" s="229" t="s">
        <v>850</v>
      </c>
      <c r="B5" s="229" t="s">
        <v>855</v>
      </c>
      <c r="C5" s="229" t="s">
        <v>855</v>
      </c>
      <c r="D5" s="230"/>
      <c r="E5" s="229" t="s">
        <v>856</v>
      </c>
      <c r="F5" s="227" t="s">
        <v>183</v>
      </c>
      <c r="G5" s="225" t="s">
        <v>857</v>
      </c>
      <c r="H5" s="227" t="s">
        <v>848</v>
      </c>
      <c r="I5" s="228" t="s">
        <v>854</v>
      </c>
    </row>
    <row r="6" spans="1:10" ht="27.6" hidden="1" customHeight="1" x14ac:dyDescent="0.2">
      <c r="A6" s="229" t="s">
        <v>858</v>
      </c>
      <c r="B6" s="229" t="s">
        <v>859</v>
      </c>
      <c r="C6" s="229" t="s">
        <v>859</v>
      </c>
      <c r="D6" s="227"/>
      <c r="E6" s="229" t="s">
        <v>859</v>
      </c>
      <c r="F6" s="227" t="s">
        <v>183</v>
      </c>
      <c r="G6" s="225" t="s">
        <v>182</v>
      </c>
      <c r="H6" s="227" t="s">
        <v>848</v>
      </c>
      <c r="I6" s="228" t="s">
        <v>854</v>
      </c>
    </row>
    <row r="7" spans="1:10" hidden="1" x14ac:dyDescent="0.2">
      <c r="A7" s="224" t="s">
        <v>860</v>
      </c>
      <c r="B7" s="224" t="s">
        <v>861</v>
      </c>
      <c r="C7" s="224" t="s">
        <v>862</v>
      </c>
      <c r="D7" s="224" t="s">
        <v>863</v>
      </c>
      <c r="E7" s="224" t="s">
        <v>864</v>
      </c>
      <c r="F7" s="224" t="s">
        <v>206</v>
      </c>
      <c r="G7" s="225" t="s">
        <v>865</v>
      </c>
      <c r="H7" s="225" t="s">
        <v>843</v>
      </c>
      <c r="I7" s="222"/>
    </row>
    <row r="8" spans="1:10" hidden="1" x14ac:dyDescent="0.2">
      <c r="A8" s="224" t="s">
        <v>860</v>
      </c>
      <c r="B8" s="224" t="s">
        <v>861</v>
      </c>
      <c r="C8" s="224" t="s">
        <v>866</v>
      </c>
      <c r="D8" s="224" t="s">
        <v>867</v>
      </c>
      <c r="E8" s="224" t="s">
        <v>868</v>
      </c>
      <c r="F8" s="224" t="s">
        <v>206</v>
      </c>
      <c r="G8" s="225"/>
      <c r="H8" s="225" t="s">
        <v>843</v>
      </c>
      <c r="I8" s="222" t="s">
        <v>869</v>
      </c>
    </row>
    <row r="9" spans="1:10" hidden="1" x14ac:dyDescent="0.2">
      <c r="A9" s="224" t="s">
        <v>838</v>
      </c>
      <c r="B9" s="224" t="s">
        <v>870</v>
      </c>
      <c r="C9" s="224" t="s">
        <v>870</v>
      </c>
      <c r="D9" s="224" t="s">
        <v>871</v>
      </c>
      <c r="E9" s="224" t="s">
        <v>872</v>
      </c>
      <c r="F9" s="224" t="s">
        <v>206</v>
      </c>
      <c r="G9" s="225" t="s">
        <v>873</v>
      </c>
      <c r="H9" s="225" t="s">
        <v>843</v>
      </c>
      <c r="I9" s="222" t="s">
        <v>844</v>
      </c>
    </row>
    <row r="10" spans="1:10" hidden="1" x14ac:dyDescent="0.2">
      <c r="A10" s="333" t="s">
        <v>860</v>
      </c>
      <c r="B10" s="333" t="s">
        <v>874</v>
      </c>
      <c r="C10" s="333" t="s">
        <v>875</v>
      </c>
      <c r="D10" s="333" t="s">
        <v>876</v>
      </c>
      <c r="E10" s="333" t="s">
        <v>877</v>
      </c>
      <c r="F10" s="333" t="s">
        <v>206</v>
      </c>
      <c r="G10" s="334" t="s">
        <v>878</v>
      </c>
      <c r="H10" s="334" t="s">
        <v>843</v>
      </c>
      <c r="I10" s="335" t="s">
        <v>844</v>
      </c>
      <c r="J10" s="223" t="s">
        <v>879</v>
      </c>
    </row>
    <row r="11" spans="1:10" hidden="1" x14ac:dyDescent="0.2">
      <c r="A11" s="333" t="s">
        <v>860</v>
      </c>
      <c r="B11" s="333" t="s">
        <v>874</v>
      </c>
      <c r="C11" s="333" t="s">
        <v>880</v>
      </c>
      <c r="D11" s="333" t="s">
        <v>881</v>
      </c>
      <c r="E11" s="333" t="s">
        <v>882</v>
      </c>
      <c r="F11" s="333" t="s">
        <v>206</v>
      </c>
      <c r="G11" s="334" t="s">
        <v>883</v>
      </c>
      <c r="H11" s="334" t="s">
        <v>843</v>
      </c>
      <c r="I11" s="335" t="s">
        <v>844</v>
      </c>
      <c r="J11" s="223" t="s">
        <v>879</v>
      </c>
    </row>
    <row r="12" spans="1:10" hidden="1" x14ac:dyDescent="0.2">
      <c r="A12" s="224" t="s">
        <v>860</v>
      </c>
      <c r="B12" s="224" t="s">
        <v>874</v>
      </c>
      <c r="C12" s="224" t="s">
        <v>884</v>
      </c>
      <c r="D12" s="224"/>
      <c r="E12" s="224" t="s">
        <v>885</v>
      </c>
      <c r="F12" s="224" t="s">
        <v>206</v>
      </c>
      <c r="G12" s="225"/>
      <c r="H12" s="225" t="s">
        <v>843</v>
      </c>
      <c r="I12" s="222" t="s">
        <v>886</v>
      </c>
    </row>
    <row r="13" spans="1:10" hidden="1" x14ac:dyDescent="0.2">
      <c r="A13" s="224" t="s">
        <v>887</v>
      </c>
      <c r="B13" s="224" t="s">
        <v>888</v>
      </c>
      <c r="C13" s="224" t="s">
        <v>888</v>
      </c>
      <c r="D13" s="224" t="s">
        <v>889</v>
      </c>
      <c r="E13" s="224" t="s">
        <v>890</v>
      </c>
      <c r="F13" s="224" t="s">
        <v>206</v>
      </c>
      <c r="G13" s="225"/>
      <c r="H13" s="225" t="s">
        <v>843</v>
      </c>
      <c r="I13" s="222"/>
    </row>
    <row r="14" spans="1:10" hidden="1" x14ac:dyDescent="0.2">
      <c r="A14" s="224" t="s">
        <v>860</v>
      </c>
      <c r="B14" s="224" t="s">
        <v>891</v>
      </c>
      <c r="C14" s="224" t="s">
        <v>891</v>
      </c>
      <c r="D14" s="224" t="s">
        <v>892</v>
      </c>
      <c r="E14" s="224" t="s">
        <v>893</v>
      </c>
      <c r="F14" s="224" t="s">
        <v>206</v>
      </c>
      <c r="G14" s="225" t="s">
        <v>894</v>
      </c>
      <c r="H14" s="225" t="s">
        <v>843</v>
      </c>
      <c r="I14" s="222"/>
    </row>
    <row r="15" spans="1:10" ht="38.25" hidden="1" x14ac:dyDescent="0.2">
      <c r="A15" s="231" t="s">
        <v>895</v>
      </c>
      <c r="B15" s="231" t="s">
        <v>896</v>
      </c>
      <c r="C15" s="225"/>
      <c r="D15" s="225"/>
      <c r="E15" s="231" t="s">
        <v>896</v>
      </c>
      <c r="F15" s="227" t="s">
        <v>305</v>
      </c>
      <c r="G15" s="225"/>
      <c r="H15" s="227" t="s">
        <v>848</v>
      </c>
      <c r="I15" s="222" t="s">
        <v>897</v>
      </c>
    </row>
    <row r="16" spans="1:10" hidden="1" x14ac:dyDescent="0.2">
      <c r="A16" s="224" t="s">
        <v>860</v>
      </c>
      <c r="B16" s="224" t="s">
        <v>898</v>
      </c>
      <c r="C16" s="224" t="s">
        <v>899</v>
      </c>
      <c r="D16" s="224"/>
      <c r="E16" s="224" t="s">
        <v>900</v>
      </c>
      <c r="F16" s="224" t="s">
        <v>206</v>
      </c>
      <c r="G16" s="225" t="s">
        <v>901</v>
      </c>
      <c r="H16" s="225" t="s">
        <v>843</v>
      </c>
      <c r="I16" s="222" t="s">
        <v>902</v>
      </c>
    </row>
    <row r="17" spans="1:10" hidden="1" x14ac:dyDescent="0.2">
      <c r="A17" s="224" t="s">
        <v>860</v>
      </c>
      <c r="B17" s="224" t="s">
        <v>898</v>
      </c>
      <c r="C17" s="224" t="s">
        <v>903</v>
      </c>
      <c r="D17" s="224" t="s">
        <v>904</v>
      </c>
      <c r="E17" s="224" t="s">
        <v>905</v>
      </c>
      <c r="F17" s="224" t="s">
        <v>206</v>
      </c>
      <c r="G17" s="225" t="s">
        <v>243</v>
      </c>
      <c r="H17" s="225" t="s">
        <v>843</v>
      </c>
      <c r="I17" s="222"/>
    </row>
    <row r="18" spans="1:10" hidden="1" x14ac:dyDescent="0.2">
      <c r="A18" s="224" t="s">
        <v>860</v>
      </c>
      <c r="B18" s="224" t="s">
        <v>898</v>
      </c>
      <c r="C18" s="224" t="s">
        <v>906</v>
      </c>
      <c r="D18" s="224" t="s">
        <v>907</v>
      </c>
      <c r="E18" s="224" t="s">
        <v>908</v>
      </c>
      <c r="F18" s="224" t="s">
        <v>206</v>
      </c>
      <c r="G18" s="225" t="s">
        <v>909</v>
      </c>
      <c r="H18" s="225" t="s">
        <v>843</v>
      </c>
      <c r="I18" s="222" t="s">
        <v>910</v>
      </c>
    </row>
    <row r="19" spans="1:10" hidden="1" x14ac:dyDescent="0.2">
      <c r="A19" s="224" t="s">
        <v>911</v>
      </c>
      <c r="B19" s="224" t="s">
        <v>912</v>
      </c>
      <c r="C19" s="224" t="s">
        <v>912</v>
      </c>
      <c r="D19" s="224" t="s">
        <v>913</v>
      </c>
      <c r="E19" s="224" t="s">
        <v>914</v>
      </c>
      <c r="F19" s="224" t="s">
        <v>206</v>
      </c>
      <c r="G19" s="225" t="s">
        <v>915</v>
      </c>
      <c r="H19" s="225" t="s">
        <v>843</v>
      </c>
      <c r="I19" s="222"/>
    </row>
    <row r="20" spans="1:10" hidden="1" x14ac:dyDescent="0.2">
      <c r="A20" s="232" t="s">
        <v>916</v>
      </c>
      <c r="B20" s="233" t="s">
        <v>917</v>
      </c>
      <c r="C20" s="233" t="s">
        <v>917</v>
      </c>
      <c r="D20" s="225"/>
      <c r="E20" s="233" t="s">
        <v>918</v>
      </c>
      <c r="F20" s="227" t="s">
        <v>252</v>
      </c>
      <c r="G20" s="225" t="s">
        <v>919</v>
      </c>
      <c r="H20" s="227" t="s">
        <v>848</v>
      </c>
      <c r="I20" s="222"/>
    </row>
    <row r="21" spans="1:10" ht="15" hidden="1" x14ac:dyDescent="0.2">
      <c r="A21" s="224" t="s">
        <v>860</v>
      </c>
      <c r="B21" s="224" t="s">
        <v>920</v>
      </c>
      <c r="C21" s="224" t="s">
        <v>920</v>
      </c>
      <c r="D21" s="224" t="s">
        <v>921</v>
      </c>
      <c r="E21" s="224" t="s">
        <v>922</v>
      </c>
      <c r="F21" s="224" t="s">
        <v>206</v>
      </c>
      <c r="G21" s="225" t="s">
        <v>923</v>
      </c>
      <c r="H21" s="225" t="s">
        <v>843</v>
      </c>
      <c r="I21" s="222"/>
      <c r="J21" s="234"/>
    </row>
    <row r="22" spans="1:10" ht="51" hidden="1" x14ac:dyDescent="0.2">
      <c r="A22" s="235" t="s">
        <v>924</v>
      </c>
      <c r="B22" s="235" t="s">
        <v>925</v>
      </c>
      <c r="C22" s="225"/>
      <c r="D22" s="225"/>
      <c r="E22" s="235" t="s">
        <v>925</v>
      </c>
      <c r="F22" s="227" t="s">
        <v>847</v>
      </c>
      <c r="G22" s="225" t="s">
        <v>926</v>
      </c>
      <c r="H22" s="227" t="s">
        <v>848</v>
      </c>
      <c r="I22" s="228" t="s">
        <v>849</v>
      </c>
      <c r="J22" s="234"/>
    </row>
    <row r="23" spans="1:10" ht="15" hidden="1" x14ac:dyDescent="0.2">
      <c r="A23" s="224" t="s">
        <v>860</v>
      </c>
      <c r="B23" s="224" t="s">
        <v>927</v>
      </c>
      <c r="C23" s="224" t="s">
        <v>927</v>
      </c>
      <c r="D23" s="224" t="s">
        <v>928</v>
      </c>
      <c r="E23" s="224" t="s">
        <v>929</v>
      </c>
      <c r="F23" s="224" t="s">
        <v>206</v>
      </c>
      <c r="G23" s="225"/>
      <c r="H23" s="225" t="s">
        <v>843</v>
      </c>
      <c r="I23" s="222"/>
      <c r="J23" s="234"/>
    </row>
    <row r="24" spans="1:10" ht="15" hidden="1" x14ac:dyDescent="0.2">
      <c r="A24" s="224" t="s">
        <v>860</v>
      </c>
      <c r="B24" s="224" t="s">
        <v>927</v>
      </c>
      <c r="C24" s="224" t="s">
        <v>927</v>
      </c>
      <c r="D24" s="224" t="s">
        <v>930</v>
      </c>
      <c r="E24" s="224" t="s">
        <v>929</v>
      </c>
      <c r="F24" s="224" t="s">
        <v>206</v>
      </c>
      <c r="G24" s="225"/>
      <c r="H24" s="225" t="s">
        <v>843</v>
      </c>
      <c r="I24" s="222"/>
      <c r="J24" s="236"/>
    </row>
    <row r="25" spans="1:10" ht="15" hidden="1" x14ac:dyDescent="0.2">
      <c r="A25" s="224" t="s">
        <v>860</v>
      </c>
      <c r="B25" s="224" t="s">
        <v>931</v>
      </c>
      <c r="C25" s="224" t="s">
        <v>932</v>
      </c>
      <c r="D25" s="224" t="s">
        <v>933</v>
      </c>
      <c r="E25" s="224" t="s">
        <v>934</v>
      </c>
      <c r="F25" s="224" t="s">
        <v>206</v>
      </c>
      <c r="G25" s="225" t="s">
        <v>935</v>
      </c>
      <c r="H25" s="225" t="s">
        <v>843</v>
      </c>
      <c r="I25" s="222" t="s">
        <v>936</v>
      </c>
      <c r="J25" s="234"/>
    </row>
    <row r="26" spans="1:10" ht="15" hidden="1" x14ac:dyDescent="0.2">
      <c r="A26" s="224" t="s">
        <v>860</v>
      </c>
      <c r="B26" s="224" t="s">
        <v>931</v>
      </c>
      <c r="C26" s="224" t="s">
        <v>932</v>
      </c>
      <c r="D26" s="224" t="s">
        <v>937</v>
      </c>
      <c r="E26" s="224" t="s">
        <v>934</v>
      </c>
      <c r="F26" s="224" t="s">
        <v>206</v>
      </c>
      <c r="G26" s="225" t="s">
        <v>935</v>
      </c>
      <c r="H26" s="225" t="s">
        <v>843</v>
      </c>
      <c r="I26" s="222" t="s">
        <v>936</v>
      </c>
      <c r="J26" s="234"/>
    </row>
    <row r="27" spans="1:10" hidden="1" x14ac:dyDescent="0.2">
      <c r="A27" s="224" t="s">
        <v>860</v>
      </c>
      <c r="B27" s="224" t="s">
        <v>931</v>
      </c>
      <c r="C27" s="224" t="s">
        <v>932</v>
      </c>
      <c r="D27" s="224" t="s">
        <v>938</v>
      </c>
      <c r="E27" s="224" t="s">
        <v>934</v>
      </c>
      <c r="F27" s="224" t="s">
        <v>206</v>
      </c>
      <c r="G27" s="225" t="s">
        <v>935</v>
      </c>
      <c r="H27" s="225" t="s">
        <v>843</v>
      </c>
      <c r="I27" s="222" t="s">
        <v>936</v>
      </c>
      <c r="J27" s="237"/>
    </row>
    <row r="28" spans="1:10" hidden="1" x14ac:dyDescent="0.2">
      <c r="A28" s="224" t="s">
        <v>860</v>
      </c>
      <c r="B28" s="224" t="s">
        <v>931</v>
      </c>
      <c r="C28" s="224" t="s">
        <v>932</v>
      </c>
      <c r="D28" s="230" t="s">
        <v>939</v>
      </c>
      <c r="E28" s="224" t="s">
        <v>934</v>
      </c>
      <c r="F28" s="224" t="s">
        <v>206</v>
      </c>
      <c r="G28" s="225" t="s">
        <v>935</v>
      </c>
      <c r="H28" s="225" t="s">
        <v>843</v>
      </c>
      <c r="I28" s="222" t="s">
        <v>936</v>
      </c>
      <c r="J28" s="237"/>
    </row>
    <row r="29" spans="1:10" hidden="1" x14ac:dyDescent="0.2">
      <c r="A29" s="224" t="s">
        <v>860</v>
      </c>
      <c r="B29" s="224" t="s">
        <v>931</v>
      </c>
      <c r="C29" s="224" t="s">
        <v>932</v>
      </c>
      <c r="D29" s="230" t="s">
        <v>940</v>
      </c>
      <c r="E29" s="224" t="s">
        <v>934</v>
      </c>
      <c r="F29" s="224" t="s">
        <v>206</v>
      </c>
      <c r="G29" s="225" t="s">
        <v>935</v>
      </c>
      <c r="H29" s="225" t="s">
        <v>843</v>
      </c>
      <c r="I29" s="222" t="s">
        <v>936</v>
      </c>
    </row>
    <row r="30" spans="1:10" hidden="1" x14ac:dyDescent="0.2">
      <c r="A30" s="224" t="s">
        <v>860</v>
      </c>
      <c r="B30" s="224" t="s">
        <v>931</v>
      </c>
      <c r="C30" s="224" t="s">
        <v>932</v>
      </c>
      <c r="D30" s="224" t="s">
        <v>941</v>
      </c>
      <c r="E30" s="224" t="s">
        <v>934</v>
      </c>
      <c r="F30" s="224" t="s">
        <v>206</v>
      </c>
      <c r="G30" s="225" t="s">
        <v>935</v>
      </c>
      <c r="H30" s="225" t="s">
        <v>843</v>
      </c>
      <c r="I30" s="222" t="s">
        <v>936</v>
      </c>
    </row>
    <row r="31" spans="1:10" hidden="1" x14ac:dyDescent="0.2">
      <c r="A31" s="224" t="s">
        <v>860</v>
      </c>
      <c r="B31" s="224" t="s">
        <v>931</v>
      </c>
      <c r="C31" s="224" t="s">
        <v>931</v>
      </c>
      <c r="D31" s="224" t="s">
        <v>931</v>
      </c>
      <c r="E31" s="224" t="s">
        <v>942</v>
      </c>
      <c r="F31" s="224" t="s">
        <v>206</v>
      </c>
      <c r="G31" s="225" t="s">
        <v>943</v>
      </c>
      <c r="H31" s="225" t="s">
        <v>843</v>
      </c>
      <c r="I31" s="222" t="s">
        <v>936</v>
      </c>
    </row>
    <row r="32" spans="1:10" hidden="1" x14ac:dyDescent="0.2">
      <c r="A32" s="224" t="s">
        <v>860</v>
      </c>
      <c r="B32" s="224" t="s">
        <v>931</v>
      </c>
      <c r="C32" s="224" t="s">
        <v>875</v>
      </c>
      <c r="D32" s="224" t="s">
        <v>944</v>
      </c>
      <c r="E32" s="224" t="s">
        <v>945</v>
      </c>
      <c r="F32" s="224" t="s">
        <v>206</v>
      </c>
      <c r="G32" s="225" t="s">
        <v>946</v>
      </c>
      <c r="H32" s="225" t="s">
        <v>843</v>
      </c>
      <c r="I32" s="222" t="s">
        <v>936</v>
      </c>
    </row>
    <row r="33" spans="1:10" hidden="1" x14ac:dyDescent="0.2">
      <c r="A33" s="224" t="s">
        <v>860</v>
      </c>
      <c r="B33" s="224" t="s">
        <v>931</v>
      </c>
      <c r="C33" s="224" t="s">
        <v>875</v>
      </c>
      <c r="D33" s="224" t="s">
        <v>947</v>
      </c>
      <c r="E33" s="224" t="s">
        <v>945</v>
      </c>
      <c r="F33" s="224" t="s">
        <v>206</v>
      </c>
      <c r="G33" s="225" t="s">
        <v>946</v>
      </c>
      <c r="H33" s="225" t="s">
        <v>843</v>
      </c>
      <c r="I33" s="222" t="s">
        <v>936</v>
      </c>
    </row>
    <row r="34" spans="1:10" hidden="1" x14ac:dyDescent="0.2">
      <c r="A34" s="224" t="s">
        <v>860</v>
      </c>
      <c r="B34" s="224" t="s">
        <v>931</v>
      </c>
      <c r="C34" s="224" t="s">
        <v>875</v>
      </c>
      <c r="D34" s="224" t="s">
        <v>948</v>
      </c>
      <c r="E34" s="224" t="s">
        <v>945</v>
      </c>
      <c r="F34" s="224" t="s">
        <v>206</v>
      </c>
      <c r="G34" s="225" t="s">
        <v>946</v>
      </c>
      <c r="H34" s="225" t="s">
        <v>843</v>
      </c>
      <c r="I34" s="222" t="s">
        <v>936</v>
      </c>
    </row>
    <row r="35" spans="1:10" hidden="1" x14ac:dyDescent="0.2">
      <c r="A35" s="224" t="s">
        <v>860</v>
      </c>
      <c r="B35" s="224" t="s">
        <v>931</v>
      </c>
      <c r="C35" s="224" t="s">
        <v>875</v>
      </c>
      <c r="D35" s="224" t="s">
        <v>949</v>
      </c>
      <c r="E35" s="224" t="s">
        <v>945</v>
      </c>
      <c r="F35" s="224" t="s">
        <v>206</v>
      </c>
      <c r="G35" s="225" t="s">
        <v>946</v>
      </c>
      <c r="H35" s="225" t="s">
        <v>843</v>
      </c>
      <c r="I35" s="222" t="s">
        <v>936</v>
      </c>
    </row>
    <row r="36" spans="1:10" hidden="1" x14ac:dyDescent="0.2">
      <c r="A36" s="224" t="s">
        <v>860</v>
      </c>
      <c r="B36" s="224" t="s">
        <v>931</v>
      </c>
      <c r="C36" s="224" t="s">
        <v>875</v>
      </c>
      <c r="D36" s="224" t="s">
        <v>950</v>
      </c>
      <c r="E36" s="224" t="s">
        <v>945</v>
      </c>
      <c r="F36" s="224" t="s">
        <v>206</v>
      </c>
      <c r="G36" s="225" t="s">
        <v>946</v>
      </c>
      <c r="H36" s="225" t="s">
        <v>843</v>
      </c>
      <c r="I36" s="222" t="s">
        <v>936</v>
      </c>
    </row>
    <row r="37" spans="1:10" hidden="1" x14ac:dyDescent="0.2">
      <c r="A37" s="224" t="s">
        <v>860</v>
      </c>
      <c r="B37" s="224" t="s">
        <v>931</v>
      </c>
      <c r="C37" s="224" t="s">
        <v>875</v>
      </c>
      <c r="D37" s="224" t="s">
        <v>951</v>
      </c>
      <c r="E37" s="224" t="s">
        <v>945</v>
      </c>
      <c r="F37" s="224" t="s">
        <v>206</v>
      </c>
      <c r="G37" s="225" t="s">
        <v>946</v>
      </c>
      <c r="H37" s="225" t="s">
        <v>843</v>
      </c>
      <c r="I37" s="222" t="s">
        <v>869</v>
      </c>
    </row>
    <row r="38" spans="1:10" hidden="1" x14ac:dyDescent="0.2">
      <c r="A38" s="224" t="s">
        <v>860</v>
      </c>
      <c r="B38" s="224" t="s">
        <v>931</v>
      </c>
      <c r="C38" s="224" t="s">
        <v>875</v>
      </c>
      <c r="D38" s="230" t="s">
        <v>952</v>
      </c>
      <c r="E38" s="224" t="s">
        <v>945</v>
      </c>
      <c r="F38" s="224" t="s">
        <v>206</v>
      </c>
      <c r="G38" s="225" t="s">
        <v>946</v>
      </c>
      <c r="H38" s="225" t="s">
        <v>843</v>
      </c>
      <c r="I38" s="222" t="s">
        <v>936</v>
      </c>
    </row>
    <row r="39" spans="1:10" hidden="1" x14ac:dyDescent="0.2">
      <c r="A39" s="224" t="s">
        <v>860</v>
      </c>
      <c r="B39" s="224" t="s">
        <v>931</v>
      </c>
      <c r="C39" s="224" t="s">
        <v>875</v>
      </c>
      <c r="D39" s="230" t="s">
        <v>953</v>
      </c>
      <c r="E39" s="224" t="s">
        <v>945</v>
      </c>
      <c r="F39" s="224" t="s">
        <v>206</v>
      </c>
      <c r="G39" s="225" t="s">
        <v>946</v>
      </c>
      <c r="H39" s="225" t="s">
        <v>843</v>
      </c>
      <c r="I39" s="222" t="s">
        <v>936</v>
      </c>
    </row>
    <row r="40" spans="1:10" ht="22.9" hidden="1" customHeight="1" x14ac:dyDescent="0.2">
      <c r="A40" s="224" t="s">
        <v>860</v>
      </c>
      <c r="B40" s="224" t="s">
        <v>931</v>
      </c>
      <c r="C40" s="224" t="s">
        <v>875</v>
      </c>
      <c r="D40" s="224" t="s">
        <v>954</v>
      </c>
      <c r="E40" s="224" t="s">
        <v>945</v>
      </c>
      <c r="F40" s="224" t="s">
        <v>206</v>
      </c>
      <c r="G40" s="225" t="s">
        <v>946</v>
      </c>
      <c r="H40" s="225" t="s">
        <v>843</v>
      </c>
      <c r="I40" s="222" t="s">
        <v>955</v>
      </c>
    </row>
    <row r="41" spans="1:10" ht="51" hidden="1" x14ac:dyDescent="0.2">
      <c r="A41" s="238" t="s">
        <v>956</v>
      </c>
      <c r="B41" s="238" t="s">
        <v>957</v>
      </c>
      <c r="C41" s="238" t="s">
        <v>957</v>
      </c>
      <c r="D41" s="225"/>
      <c r="E41" s="238" t="s">
        <v>957</v>
      </c>
      <c r="F41" s="227" t="s">
        <v>183</v>
      </c>
      <c r="G41" s="225"/>
      <c r="H41" s="227" t="s">
        <v>848</v>
      </c>
      <c r="I41" s="228" t="s">
        <v>854</v>
      </c>
    </row>
    <row r="42" spans="1:10" hidden="1" x14ac:dyDescent="0.2">
      <c r="A42" s="224" t="s">
        <v>860</v>
      </c>
      <c r="B42" s="224" t="s">
        <v>958</v>
      </c>
      <c r="C42" s="224" t="s">
        <v>958</v>
      </c>
      <c r="D42" s="224" t="s">
        <v>959</v>
      </c>
      <c r="E42" s="224" t="s">
        <v>960</v>
      </c>
      <c r="F42" s="224" t="s">
        <v>206</v>
      </c>
      <c r="G42" s="225" t="s">
        <v>961</v>
      </c>
      <c r="H42" s="225" t="s">
        <v>843</v>
      </c>
      <c r="I42" s="222"/>
    </row>
    <row r="43" spans="1:10" hidden="1" x14ac:dyDescent="0.2">
      <c r="A43" s="224" t="s">
        <v>860</v>
      </c>
      <c r="B43" s="224" t="s">
        <v>958</v>
      </c>
      <c r="C43" s="224" t="s">
        <v>958</v>
      </c>
      <c r="D43" s="224" t="s">
        <v>962</v>
      </c>
      <c r="E43" s="224" t="s">
        <v>960</v>
      </c>
      <c r="F43" s="224" t="s">
        <v>206</v>
      </c>
      <c r="G43" s="225" t="s">
        <v>961</v>
      </c>
      <c r="H43" s="225" t="s">
        <v>843</v>
      </c>
      <c r="I43" s="222"/>
    </row>
    <row r="44" spans="1:10" ht="38.25" hidden="1" x14ac:dyDescent="0.2">
      <c r="A44" s="224" t="s">
        <v>860</v>
      </c>
      <c r="B44" s="224" t="s">
        <v>963</v>
      </c>
      <c r="C44" s="224" t="s">
        <v>963</v>
      </c>
      <c r="D44" s="224" t="s">
        <v>964</v>
      </c>
      <c r="E44" s="224" t="s">
        <v>965</v>
      </c>
      <c r="F44" s="224" t="s">
        <v>206</v>
      </c>
      <c r="G44" s="225" t="s">
        <v>966</v>
      </c>
      <c r="H44" s="225" t="s">
        <v>843</v>
      </c>
      <c r="I44" s="222" t="s">
        <v>967</v>
      </c>
      <c r="J44" s="239"/>
    </row>
    <row r="45" spans="1:10" ht="38.25" hidden="1" x14ac:dyDescent="0.2">
      <c r="A45" s="224" t="s">
        <v>860</v>
      </c>
      <c r="B45" s="224" t="s">
        <v>963</v>
      </c>
      <c r="C45" s="224" t="s">
        <v>963</v>
      </c>
      <c r="D45" s="224" t="s">
        <v>968</v>
      </c>
      <c r="E45" s="224" t="s">
        <v>965</v>
      </c>
      <c r="F45" s="224" t="s">
        <v>206</v>
      </c>
      <c r="G45" s="225" t="s">
        <v>966</v>
      </c>
      <c r="H45" s="225" t="s">
        <v>843</v>
      </c>
      <c r="I45" s="222" t="s">
        <v>967</v>
      </c>
      <c r="J45" s="239"/>
    </row>
    <row r="46" spans="1:10" ht="51" hidden="1" x14ac:dyDescent="0.2">
      <c r="A46" s="229" t="s">
        <v>850</v>
      </c>
      <c r="B46" s="229" t="s">
        <v>969</v>
      </c>
      <c r="C46" s="229" t="s">
        <v>969</v>
      </c>
      <c r="D46" s="230"/>
      <c r="E46" s="229" t="s">
        <v>969</v>
      </c>
      <c r="F46" s="227" t="s">
        <v>183</v>
      </c>
      <c r="G46" s="225" t="s">
        <v>970</v>
      </c>
      <c r="H46" s="227" t="s">
        <v>848</v>
      </c>
      <c r="I46" s="228" t="s">
        <v>854</v>
      </c>
      <c r="J46" s="239"/>
    </row>
    <row r="47" spans="1:10" ht="38.25" hidden="1" x14ac:dyDescent="0.2">
      <c r="A47" s="231" t="s">
        <v>895</v>
      </c>
      <c r="B47" s="231" t="s">
        <v>971</v>
      </c>
      <c r="C47" s="225"/>
      <c r="D47" s="225"/>
      <c r="E47" s="231" t="s">
        <v>971</v>
      </c>
      <c r="F47" s="227" t="s">
        <v>305</v>
      </c>
      <c r="G47" s="225"/>
      <c r="H47" s="227" t="s">
        <v>848</v>
      </c>
      <c r="I47" s="222" t="s">
        <v>897</v>
      </c>
      <c r="J47" s="239"/>
    </row>
    <row r="48" spans="1:10" ht="38.25" hidden="1" x14ac:dyDescent="0.2">
      <c r="A48" s="231" t="s">
        <v>895</v>
      </c>
      <c r="B48" s="231" t="s">
        <v>972</v>
      </c>
      <c r="C48" s="225"/>
      <c r="D48" s="225"/>
      <c r="E48" s="231" t="s">
        <v>972</v>
      </c>
      <c r="F48" s="227" t="s">
        <v>305</v>
      </c>
      <c r="G48" s="225"/>
      <c r="H48" s="227" t="s">
        <v>848</v>
      </c>
      <c r="I48" s="222" t="s">
        <v>897</v>
      </c>
      <c r="J48" s="239"/>
    </row>
    <row r="49" spans="1:10" ht="51" hidden="1" x14ac:dyDescent="0.2">
      <c r="A49" s="233" t="s">
        <v>973</v>
      </c>
      <c r="B49" s="233" t="s">
        <v>974</v>
      </c>
      <c r="C49" s="225"/>
      <c r="D49" s="225"/>
      <c r="E49" s="233" t="s">
        <v>974</v>
      </c>
      <c r="F49" s="227" t="s">
        <v>847</v>
      </c>
      <c r="G49" s="225"/>
      <c r="H49" s="227" t="s">
        <v>848</v>
      </c>
      <c r="I49" s="228" t="s">
        <v>849</v>
      </c>
      <c r="J49" s="239"/>
    </row>
    <row r="50" spans="1:10" ht="14.25" customHeight="1" x14ac:dyDescent="0.2">
      <c r="A50" s="238" t="s">
        <v>975</v>
      </c>
      <c r="B50" s="238" t="s">
        <v>976</v>
      </c>
      <c r="C50" s="238" t="s">
        <v>976</v>
      </c>
      <c r="D50" s="225"/>
      <c r="E50" s="238" t="s">
        <v>976</v>
      </c>
      <c r="F50" s="227" t="s">
        <v>183</v>
      </c>
      <c r="G50" s="225" t="s">
        <v>977</v>
      </c>
      <c r="H50" s="227" t="s">
        <v>848</v>
      </c>
      <c r="I50" s="228" t="s">
        <v>854</v>
      </c>
      <c r="J50" s="240"/>
    </row>
    <row r="51" spans="1:10" hidden="1" x14ac:dyDescent="0.2">
      <c r="A51" s="224" t="s">
        <v>860</v>
      </c>
      <c r="B51" s="224" t="s">
        <v>978</v>
      </c>
      <c r="C51" s="224" t="s">
        <v>979</v>
      </c>
      <c r="D51" s="224" t="s">
        <v>980</v>
      </c>
      <c r="E51" s="224" t="s">
        <v>981</v>
      </c>
      <c r="F51" s="224" t="s">
        <v>206</v>
      </c>
      <c r="G51" s="225" t="s">
        <v>982</v>
      </c>
      <c r="H51" s="225" t="s">
        <v>843</v>
      </c>
      <c r="I51" s="222"/>
      <c r="J51" s="239"/>
    </row>
    <row r="52" spans="1:10" ht="51" hidden="1" x14ac:dyDescent="0.2">
      <c r="A52" s="229" t="s">
        <v>850</v>
      </c>
      <c r="B52" s="229" t="s">
        <v>983</v>
      </c>
      <c r="C52" s="229" t="s">
        <v>983</v>
      </c>
      <c r="D52" s="227"/>
      <c r="E52" s="229" t="s">
        <v>983</v>
      </c>
      <c r="F52" s="227" t="s">
        <v>183</v>
      </c>
      <c r="G52" s="225" t="s">
        <v>984</v>
      </c>
      <c r="H52" s="227" t="s">
        <v>848</v>
      </c>
      <c r="I52" s="228" t="s">
        <v>854</v>
      </c>
      <c r="J52" s="239"/>
    </row>
    <row r="53" spans="1:10" ht="38.25" hidden="1" x14ac:dyDescent="0.2">
      <c r="A53" s="241" t="s">
        <v>850</v>
      </c>
      <c r="B53" s="242" t="s">
        <v>985</v>
      </c>
      <c r="C53" s="242" t="s">
        <v>985</v>
      </c>
      <c r="D53" s="225"/>
      <c r="E53" s="242" t="s">
        <v>986</v>
      </c>
      <c r="F53" s="227" t="s">
        <v>305</v>
      </c>
      <c r="G53" s="225" t="s">
        <v>987</v>
      </c>
      <c r="H53" s="227" t="s">
        <v>848</v>
      </c>
      <c r="I53" s="222" t="s">
        <v>897</v>
      </c>
      <c r="J53" s="239"/>
    </row>
    <row r="54" spans="1:10" ht="38.25" hidden="1" x14ac:dyDescent="0.2">
      <c r="A54" s="231" t="s">
        <v>895</v>
      </c>
      <c r="B54" s="231" t="s">
        <v>988</v>
      </c>
      <c r="C54" s="225"/>
      <c r="D54" s="225"/>
      <c r="E54" s="231" t="s">
        <v>988</v>
      </c>
      <c r="F54" s="227" t="s">
        <v>305</v>
      </c>
      <c r="G54" s="225"/>
      <c r="H54" s="227" t="s">
        <v>848</v>
      </c>
      <c r="I54" s="222" t="s">
        <v>897</v>
      </c>
      <c r="J54" s="239"/>
    </row>
    <row r="55" spans="1:10" hidden="1" x14ac:dyDescent="0.2">
      <c r="A55" s="224" t="s">
        <v>860</v>
      </c>
      <c r="B55" s="224" t="s">
        <v>989</v>
      </c>
      <c r="C55" s="224" t="s">
        <v>990</v>
      </c>
      <c r="D55" s="224"/>
      <c r="E55" s="224" t="s">
        <v>991</v>
      </c>
      <c r="F55" s="224" t="s">
        <v>206</v>
      </c>
      <c r="G55" s="225"/>
      <c r="H55" s="225" t="s">
        <v>843</v>
      </c>
      <c r="I55" s="222"/>
      <c r="J55" s="239"/>
    </row>
    <row r="56" spans="1:10" x14ac:dyDescent="0.2">
      <c r="A56" s="224" t="s">
        <v>860</v>
      </c>
      <c r="B56" s="224" t="s">
        <v>992</v>
      </c>
      <c r="C56" s="224" t="s">
        <v>976</v>
      </c>
      <c r="D56" s="224" t="s">
        <v>993</v>
      </c>
      <c r="E56" s="224" t="s">
        <v>994</v>
      </c>
      <c r="F56" s="224" t="s">
        <v>206</v>
      </c>
      <c r="G56" s="225" t="s">
        <v>977</v>
      </c>
      <c r="H56" s="225" t="s">
        <v>843</v>
      </c>
      <c r="I56" s="222"/>
      <c r="J56" s="239"/>
    </row>
    <row r="57" spans="1:10" hidden="1" x14ac:dyDescent="0.2">
      <c r="A57" s="224" t="s">
        <v>860</v>
      </c>
      <c r="B57" s="224" t="s">
        <v>992</v>
      </c>
      <c r="C57" s="224" t="s">
        <v>995</v>
      </c>
      <c r="D57" s="224" t="s">
        <v>996</v>
      </c>
      <c r="E57" s="224" t="s">
        <v>997</v>
      </c>
      <c r="F57" s="224" t="s">
        <v>206</v>
      </c>
      <c r="G57" s="225" t="s">
        <v>998</v>
      </c>
      <c r="H57" s="225" t="s">
        <v>843</v>
      </c>
      <c r="I57" s="222"/>
      <c r="J57" s="239"/>
    </row>
    <row r="58" spans="1:10" hidden="1" x14ac:dyDescent="0.2">
      <c r="A58" s="224" t="s">
        <v>860</v>
      </c>
      <c r="B58" s="224" t="s">
        <v>992</v>
      </c>
      <c r="C58" s="224" t="s">
        <v>999</v>
      </c>
      <c r="D58" s="224" t="s">
        <v>1000</v>
      </c>
      <c r="E58" s="224" t="s">
        <v>1001</v>
      </c>
      <c r="F58" s="224" t="s">
        <v>206</v>
      </c>
      <c r="G58" s="225"/>
      <c r="H58" s="225" t="s">
        <v>843</v>
      </c>
      <c r="I58" s="222"/>
      <c r="J58" s="239"/>
    </row>
    <row r="59" spans="1:10" ht="51" hidden="1" x14ac:dyDescent="0.2">
      <c r="A59" s="230" t="s">
        <v>850</v>
      </c>
      <c r="B59" s="230" t="s">
        <v>1002</v>
      </c>
      <c r="C59" s="230" t="s">
        <v>1002</v>
      </c>
      <c r="D59" s="230"/>
      <c r="E59" s="230" t="s">
        <v>1002</v>
      </c>
      <c r="F59" s="227" t="s">
        <v>183</v>
      </c>
      <c r="G59" s="225" t="s">
        <v>1003</v>
      </c>
      <c r="H59" s="227" t="s">
        <v>848</v>
      </c>
      <c r="I59" s="228" t="s">
        <v>854</v>
      </c>
      <c r="J59" s="239"/>
    </row>
    <row r="60" spans="1:10" ht="27" hidden="1" customHeight="1" x14ac:dyDescent="0.2">
      <c r="A60" s="230" t="s">
        <v>850</v>
      </c>
      <c r="B60" s="230" t="s">
        <v>1004</v>
      </c>
      <c r="C60" s="230" t="s">
        <v>1004</v>
      </c>
      <c r="D60" s="227"/>
      <c r="E60" s="230" t="s">
        <v>1004</v>
      </c>
      <c r="F60" s="227" t="s">
        <v>183</v>
      </c>
      <c r="G60" s="225" t="s">
        <v>1005</v>
      </c>
      <c r="H60" s="227" t="s">
        <v>848</v>
      </c>
      <c r="I60" s="228" t="s">
        <v>854</v>
      </c>
    </row>
    <row r="61" spans="1:10" hidden="1" x14ac:dyDescent="0.2">
      <c r="A61" s="224" t="s">
        <v>860</v>
      </c>
      <c r="B61" s="224" t="s">
        <v>1006</v>
      </c>
      <c r="C61" s="224" t="s">
        <v>1007</v>
      </c>
      <c r="D61" s="224" t="s">
        <v>1008</v>
      </c>
      <c r="E61" s="224" t="s">
        <v>1009</v>
      </c>
      <c r="F61" s="224" t="s">
        <v>206</v>
      </c>
      <c r="G61" s="225" t="s">
        <v>267</v>
      </c>
      <c r="H61" s="225" t="s">
        <v>843</v>
      </c>
      <c r="I61" s="222"/>
    </row>
    <row r="62" spans="1:10" hidden="1" x14ac:dyDescent="0.2">
      <c r="A62" s="224" t="s">
        <v>860</v>
      </c>
      <c r="B62" s="224" t="s">
        <v>1006</v>
      </c>
      <c r="C62" s="224" t="s">
        <v>1010</v>
      </c>
      <c r="D62" s="224" t="s">
        <v>1011</v>
      </c>
      <c r="E62" s="224" t="s">
        <v>280</v>
      </c>
      <c r="F62" s="224" t="s">
        <v>206</v>
      </c>
      <c r="G62" s="225" t="s">
        <v>281</v>
      </c>
      <c r="H62" s="225" t="s">
        <v>843</v>
      </c>
      <c r="I62" s="222" t="s">
        <v>1012</v>
      </c>
    </row>
    <row r="63" spans="1:10" hidden="1" x14ac:dyDescent="0.2">
      <c r="A63" s="224" t="s">
        <v>860</v>
      </c>
      <c r="B63" s="224" t="s">
        <v>1006</v>
      </c>
      <c r="C63" s="224" t="s">
        <v>1010</v>
      </c>
      <c r="D63" s="224" t="s">
        <v>1013</v>
      </c>
      <c r="E63" s="224" t="s">
        <v>280</v>
      </c>
      <c r="F63" s="224" t="s">
        <v>206</v>
      </c>
      <c r="G63" s="225" t="s">
        <v>281</v>
      </c>
      <c r="H63" s="225" t="s">
        <v>843</v>
      </c>
      <c r="I63" s="222" t="s">
        <v>1012</v>
      </c>
    </row>
    <row r="64" spans="1:10" ht="51" hidden="1" x14ac:dyDescent="0.2">
      <c r="A64" s="226" t="s">
        <v>1014</v>
      </c>
      <c r="B64" s="243" t="s">
        <v>1015</v>
      </c>
      <c r="C64" s="225"/>
      <c r="D64" s="225"/>
      <c r="E64" s="243" t="s">
        <v>1015</v>
      </c>
      <c r="F64" s="227" t="s">
        <v>847</v>
      </c>
      <c r="G64" s="225"/>
      <c r="H64" s="227" t="s">
        <v>848</v>
      </c>
      <c r="I64" s="228" t="s">
        <v>849</v>
      </c>
    </row>
    <row r="65" spans="1:10" ht="51" hidden="1" x14ac:dyDescent="0.2">
      <c r="A65" s="233" t="s">
        <v>1014</v>
      </c>
      <c r="B65" s="233" t="s">
        <v>1015</v>
      </c>
      <c r="C65" s="225"/>
      <c r="D65" s="225"/>
      <c r="E65" s="233" t="s">
        <v>1015</v>
      </c>
      <c r="F65" s="227" t="s">
        <v>847</v>
      </c>
      <c r="G65" s="225"/>
      <c r="H65" s="227" t="s">
        <v>848</v>
      </c>
      <c r="I65" s="228" t="s">
        <v>849</v>
      </c>
    </row>
    <row r="66" spans="1:10" hidden="1" x14ac:dyDescent="0.2">
      <c r="A66" s="224" t="s">
        <v>838</v>
      </c>
      <c r="B66" s="224" t="s">
        <v>1016</v>
      </c>
      <c r="C66" s="224" t="s">
        <v>1016</v>
      </c>
      <c r="D66" s="225"/>
      <c r="E66" s="224" t="s">
        <v>308</v>
      </c>
      <c r="F66" s="224" t="s">
        <v>206</v>
      </c>
      <c r="G66" s="225" t="s">
        <v>309</v>
      </c>
      <c r="H66" s="225" t="s">
        <v>843</v>
      </c>
      <c r="I66" s="244" t="s">
        <v>1017</v>
      </c>
    </row>
    <row r="67" spans="1:10" hidden="1" x14ac:dyDescent="0.2">
      <c r="A67" s="224" t="s">
        <v>887</v>
      </c>
      <c r="B67" s="224" t="s">
        <v>1018</v>
      </c>
      <c r="C67" s="224" t="s">
        <v>1018</v>
      </c>
      <c r="D67" s="224" t="s">
        <v>1019</v>
      </c>
      <c r="E67" s="224" t="s">
        <v>1020</v>
      </c>
      <c r="F67" s="224" t="s">
        <v>206</v>
      </c>
      <c r="G67" s="225"/>
      <c r="H67" s="225" t="s">
        <v>843</v>
      </c>
      <c r="I67" s="222" t="s">
        <v>1021</v>
      </c>
    </row>
    <row r="68" spans="1:10" hidden="1" x14ac:dyDescent="0.2">
      <c r="A68" s="224" t="s">
        <v>887</v>
      </c>
      <c r="B68" s="224" t="s">
        <v>1018</v>
      </c>
      <c r="C68" s="224" t="s">
        <v>1018</v>
      </c>
      <c r="D68" s="224" t="s">
        <v>1022</v>
      </c>
      <c r="E68" s="224" t="s">
        <v>1023</v>
      </c>
      <c r="F68" s="224" t="s">
        <v>206</v>
      </c>
      <c r="G68" s="225"/>
      <c r="H68" s="225" t="s">
        <v>843</v>
      </c>
      <c r="I68" s="222"/>
    </row>
    <row r="69" spans="1:10" ht="38.25" hidden="1" x14ac:dyDescent="0.2">
      <c r="A69" s="231" t="s">
        <v>895</v>
      </c>
      <c r="B69" s="231" t="s">
        <v>1024</v>
      </c>
      <c r="C69" s="225"/>
      <c r="D69" s="225"/>
      <c r="E69" s="231" t="s">
        <v>1024</v>
      </c>
      <c r="F69" s="227" t="s">
        <v>305</v>
      </c>
      <c r="G69" s="225"/>
      <c r="H69" s="227" t="s">
        <v>848</v>
      </c>
      <c r="I69" s="222" t="s">
        <v>897</v>
      </c>
    </row>
    <row r="70" spans="1:10" ht="38.25" hidden="1" x14ac:dyDescent="0.2">
      <c r="A70" s="231" t="s">
        <v>895</v>
      </c>
      <c r="B70" s="231" t="s">
        <v>1024</v>
      </c>
      <c r="C70" s="225"/>
      <c r="D70" s="225"/>
      <c r="E70" s="231" t="s">
        <v>1024</v>
      </c>
      <c r="F70" s="227" t="s">
        <v>305</v>
      </c>
      <c r="G70" s="225"/>
      <c r="H70" s="227" t="s">
        <v>848</v>
      </c>
      <c r="I70" s="222" t="s">
        <v>897</v>
      </c>
    </row>
    <row r="71" spans="1:10" hidden="1" x14ac:dyDescent="0.2">
      <c r="A71" s="224" t="s">
        <v>860</v>
      </c>
      <c r="B71" s="224" t="s">
        <v>1025</v>
      </c>
      <c r="C71" s="224" t="s">
        <v>1025</v>
      </c>
      <c r="D71" s="224" t="s">
        <v>1026</v>
      </c>
      <c r="E71" s="224" t="s">
        <v>1027</v>
      </c>
      <c r="F71" s="224" t="s">
        <v>206</v>
      </c>
      <c r="G71" s="225" t="s">
        <v>1028</v>
      </c>
      <c r="H71" s="225" t="s">
        <v>843</v>
      </c>
      <c r="I71" s="222" t="s">
        <v>1029</v>
      </c>
    </row>
    <row r="72" spans="1:10" hidden="1" x14ac:dyDescent="0.2">
      <c r="A72" s="224" t="s">
        <v>860</v>
      </c>
      <c r="B72" s="224" t="s">
        <v>1030</v>
      </c>
      <c r="C72" s="224" t="s">
        <v>1031</v>
      </c>
      <c r="D72" s="224" t="s">
        <v>1032</v>
      </c>
      <c r="E72" s="224" t="s">
        <v>206</v>
      </c>
      <c r="F72" s="224" t="s">
        <v>206</v>
      </c>
      <c r="G72" s="225" t="s">
        <v>325</v>
      </c>
      <c r="H72" s="225" t="s">
        <v>843</v>
      </c>
      <c r="I72" s="222"/>
    </row>
    <row r="73" spans="1:10" hidden="1" x14ac:dyDescent="0.2">
      <c r="A73" s="224" t="s">
        <v>860</v>
      </c>
      <c r="B73" s="224" t="s">
        <v>1030</v>
      </c>
      <c r="C73" s="224" t="s">
        <v>1033</v>
      </c>
      <c r="D73" s="224" t="s">
        <v>1034</v>
      </c>
      <c r="E73" s="224" t="s">
        <v>366</v>
      </c>
      <c r="F73" s="224" t="s">
        <v>206</v>
      </c>
      <c r="G73" s="225" t="s">
        <v>367</v>
      </c>
      <c r="H73" s="225" t="s">
        <v>843</v>
      </c>
      <c r="I73" s="222"/>
    </row>
    <row r="74" spans="1:10" hidden="1" x14ac:dyDescent="0.2">
      <c r="A74" s="224" t="s">
        <v>860</v>
      </c>
      <c r="B74" s="224" t="s">
        <v>1035</v>
      </c>
      <c r="C74" s="224" t="s">
        <v>1036</v>
      </c>
      <c r="D74" s="224" t="s">
        <v>1037</v>
      </c>
      <c r="E74" s="224" t="s">
        <v>1038</v>
      </c>
      <c r="F74" s="224" t="s">
        <v>206</v>
      </c>
      <c r="G74" s="225" t="s">
        <v>1039</v>
      </c>
      <c r="H74" s="225" t="s">
        <v>843</v>
      </c>
      <c r="I74" s="245"/>
    </row>
    <row r="75" spans="1:10" hidden="1" x14ac:dyDescent="0.2">
      <c r="A75" s="224" t="s">
        <v>860</v>
      </c>
      <c r="B75" s="224" t="s">
        <v>1035</v>
      </c>
      <c r="C75" s="224" t="s">
        <v>1040</v>
      </c>
      <c r="D75" s="224"/>
      <c r="E75" s="224" t="s">
        <v>1041</v>
      </c>
      <c r="F75" s="224" t="s">
        <v>206</v>
      </c>
      <c r="G75" s="225" t="s">
        <v>1042</v>
      </c>
      <c r="H75" s="225" t="s">
        <v>843</v>
      </c>
      <c r="I75" s="245"/>
    </row>
    <row r="76" spans="1:10" hidden="1" x14ac:dyDescent="0.2">
      <c r="A76" s="224" t="s">
        <v>860</v>
      </c>
      <c r="B76" s="224" t="s">
        <v>1035</v>
      </c>
      <c r="C76" s="224" t="s">
        <v>1043</v>
      </c>
      <c r="D76" s="224" t="s">
        <v>1044</v>
      </c>
      <c r="E76" s="224" t="s">
        <v>1045</v>
      </c>
      <c r="F76" s="224" t="s">
        <v>206</v>
      </c>
      <c r="G76" s="225" t="s">
        <v>1046</v>
      </c>
      <c r="H76" s="225" t="s">
        <v>843</v>
      </c>
      <c r="I76" s="245"/>
      <c r="J76" s="240"/>
    </row>
    <row r="77" spans="1:10" ht="51" hidden="1" x14ac:dyDescent="0.2">
      <c r="A77" s="229" t="s">
        <v>850</v>
      </c>
      <c r="B77" s="229" t="s">
        <v>1047</v>
      </c>
      <c r="C77" s="229" t="s">
        <v>1047</v>
      </c>
      <c r="D77" s="227"/>
      <c r="E77" s="229" t="s">
        <v>1047</v>
      </c>
      <c r="F77" s="227" t="s">
        <v>183</v>
      </c>
      <c r="G77" s="225" t="s">
        <v>1048</v>
      </c>
      <c r="H77" s="227" t="s">
        <v>848</v>
      </c>
      <c r="I77" s="228" t="s">
        <v>854</v>
      </c>
      <c r="J77" s="239"/>
    </row>
    <row r="78" spans="1:10" hidden="1" x14ac:dyDescent="0.2">
      <c r="A78" s="224" t="s">
        <v>860</v>
      </c>
      <c r="B78" s="224" t="s">
        <v>1049</v>
      </c>
      <c r="C78" s="224" t="s">
        <v>1050</v>
      </c>
      <c r="D78" s="224" t="s">
        <v>1051</v>
      </c>
      <c r="E78" s="224" t="s">
        <v>1052</v>
      </c>
      <c r="F78" s="224" t="s">
        <v>206</v>
      </c>
      <c r="G78" s="225"/>
      <c r="H78" s="225" t="s">
        <v>843</v>
      </c>
      <c r="I78" s="245"/>
      <c r="J78" s="239"/>
    </row>
    <row r="79" spans="1:10" ht="51" hidden="1" x14ac:dyDescent="0.2">
      <c r="A79" s="238" t="s">
        <v>850</v>
      </c>
      <c r="B79" s="238" t="s">
        <v>1053</v>
      </c>
      <c r="C79" s="238" t="s">
        <v>1053</v>
      </c>
      <c r="D79" s="227"/>
      <c r="E79" s="238" t="s">
        <v>1053</v>
      </c>
      <c r="F79" s="227" t="s">
        <v>183</v>
      </c>
      <c r="G79" s="225" t="s">
        <v>1054</v>
      </c>
      <c r="H79" s="227" t="s">
        <v>848</v>
      </c>
      <c r="I79" s="228" t="s">
        <v>854</v>
      </c>
      <c r="J79" s="239"/>
    </row>
    <row r="80" spans="1:10" ht="51" hidden="1" x14ac:dyDescent="0.2">
      <c r="A80" s="235" t="s">
        <v>1055</v>
      </c>
      <c r="B80" s="235" t="s">
        <v>1056</v>
      </c>
      <c r="C80" s="225"/>
      <c r="D80" s="225"/>
      <c r="E80" s="235" t="s">
        <v>1056</v>
      </c>
      <c r="F80" s="227" t="s">
        <v>847</v>
      </c>
      <c r="G80" s="225" t="s">
        <v>1057</v>
      </c>
      <c r="H80" s="227" t="s">
        <v>848</v>
      </c>
      <c r="I80" s="228" t="s">
        <v>849</v>
      </c>
      <c r="J80" s="239"/>
    </row>
    <row r="81" spans="1:10" ht="51" hidden="1" x14ac:dyDescent="0.2">
      <c r="A81" s="246" t="s">
        <v>1058</v>
      </c>
      <c r="B81" s="229" t="s">
        <v>1059</v>
      </c>
      <c r="C81" s="229" t="s">
        <v>1059</v>
      </c>
      <c r="D81" s="227"/>
      <c r="E81" s="229" t="s">
        <v>1060</v>
      </c>
      <c r="F81" s="227" t="s">
        <v>183</v>
      </c>
      <c r="G81" s="225" t="s">
        <v>1061</v>
      </c>
      <c r="H81" s="227" t="s">
        <v>848</v>
      </c>
      <c r="I81" s="228" t="s">
        <v>854</v>
      </c>
      <c r="J81" s="239"/>
    </row>
    <row r="82" spans="1:10" ht="51" hidden="1" x14ac:dyDescent="0.2">
      <c r="A82" s="226" t="s">
        <v>1062</v>
      </c>
      <c r="B82" s="226" t="s">
        <v>1063</v>
      </c>
      <c r="C82" s="225"/>
      <c r="D82" s="225"/>
      <c r="E82" s="226" t="s">
        <v>1063</v>
      </c>
      <c r="F82" s="227" t="s">
        <v>847</v>
      </c>
      <c r="G82" s="225" t="s">
        <v>1064</v>
      </c>
      <c r="H82" s="227" t="s">
        <v>848</v>
      </c>
      <c r="I82" s="222" t="s">
        <v>849</v>
      </c>
      <c r="J82" s="239"/>
    </row>
    <row r="83" spans="1:10" ht="51" hidden="1" x14ac:dyDescent="0.2">
      <c r="A83" s="238" t="s">
        <v>1065</v>
      </c>
      <c r="B83" s="238" t="s">
        <v>1066</v>
      </c>
      <c r="C83" s="238" t="s">
        <v>1066</v>
      </c>
      <c r="D83" s="225"/>
      <c r="E83" s="238" t="s">
        <v>1066</v>
      </c>
      <c r="F83" s="227" t="s">
        <v>183</v>
      </c>
      <c r="G83" s="225" t="s">
        <v>1067</v>
      </c>
      <c r="H83" s="227" t="s">
        <v>848</v>
      </c>
      <c r="I83" s="228" t="s">
        <v>854</v>
      </c>
      <c r="J83" s="239"/>
    </row>
    <row r="84" spans="1:10" ht="38.25" hidden="1" x14ac:dyDescent="0.2">
      <c r="A84" s="231" t="s">
        <v>895</v>
      </c>
      <c r="B84" s="231" t="s">
        <v>1068</v>
      </c>
      <c r="C84" s="225"/>
      <c r="D84" s="225"/>
      <c r="E84" s="231" t="s">
        <v>1068</v>
      </c>
      <c r="F84" s="227" t="s">
        <v>305</v>
      </c>
      <c r="G84" s="225"/>
      <c r="H84" s="227" t="s">
        <v>848</v>
      </c>
      <c r="I84" s="222" t="s">
        <v>897</v>
      </c>
      <c r="J84" s="239"/>
    </row>
    <row r="85" spans="1:10" ht="25.5" hidden="1" x14ac:dyDescent="0.2">
      <c r="A85" s="231" t="s">
        <v>895</v>
      </c>
      <c r="B85" s="231" t="s">
        <v>1069</v>
      </c>
      <c r="C85" s="225"/>
      <c r="D85" s="225"/>
      <c r="E85" s="231" t="s">
        <v>1069</v>
      </c>
      <c r="F85" s="227" t="s">
        <v>305</v>
      </c>
      <c r="G85" s="225"/>
      <c r="H85" s="227" t="s">
        <v>848</v>
      </c>
      <c r="I85" s="222" t="s">
        <v>1070</v>
      </c>
      <c r="J85" s="239"/>
    </row>
    <row r="86" spans="1:10" hidden="1" x14ac:dyDescent="0.2">
      <c r="A86" s="247" t="s">
        <v>916</v>
      </c>
      <c r="B86" s="247" t="s">
        <v>1071</v>
      </c>
      <c r="C86" s="247" t="s">
        <v>1071</v>
      </c>
      <c r="D86" s="225"/>
      <c r="E86" s="247" t="s">
        <v>1071</v>
      </c>
      <c r="F86" s="227" t="s">
        <v>252</v>
      </c>
      <c r="G86" s="225" t="s">
        <v>1072</v>
      </c>
      <c r="H86" s="227" t="s">
        <v>848</v>
      </c>
      <c r="I86" s="222"/>
      <c r="J86" s="239"/>
    </row>
    <row r="87" spans="1:10" ht="51" hidden="1" x14ac:dyDescent="0.2">
      <c r="A87" s="229" t="s">
        <v>956</v>
      </c>
      <c r="B87" s="229" t="s">
        <v>1073</v>
      </c>
      <c r="C87" s="229" t="s">
        <v>1073</v>
      </c>
      <c r="D87" s="227"/>
      <c r="E87" s="229" t="s">
        <v>1073</v>
      </c>
      <c r="F87" s="227" t="s">
        <v>183</v>
      </c>
      <c r="G87" s="225" t="s">
        <v>1074</v>
      </c>
      <c r="H87" s="227" t="s">
        <v>848</v>
      </c>
      <c r="I87" s="228" t="s">
        <v>854</v>
      </c>
      <c r="J87" s="239"/>
    </row>
    <row r="88" spans="1:10" ht="51" hidden="1" x14ac:dyDescent="0.2">
      <c r="A88" s="248" t="s">
        <v>1065</v>
      </c>
      <c r="B88" s="248" t="s">
        <v>1075</v>
      </c>
      <c r="C88" s="248" t="s">
        <v>1075</v>
      </c>
      <c r="D88" s="227"/>
      <c r="E88" s="248" t="s">
        <v>1075</v>
      </c>
      <c r="F88" s="227" t="s">
        <v>183</v>
      </c>
      <c r="G88" s="225" t="s">
        <v>1076</v>
      </c>
      <c r="H88" s="227" t="s">
        <v>848</v>
      </c>
      <c r="I88" s="228" t="s">
        <v>854</v>
      </c>
      <c r="J88" s="239"/>
    </row>
    <row r="89" spans="1:10" hidden="1" x14ac:dyDescent="0.2">
      <c r="A89" s="224" t="s">
        <v>838</v>
      </c>
      <c r="B89" s="224" t="s">
        <v>1077</v>
      </c>
      <c r="C89" s="224" t="s">
        <v>1077</v>
      </c>
      <c r="D89" s="224" t="s">
        <v>1078</v>
      </c>
      <c r="E89" s="224" t="s">
        <v>1079</v>
      </c>
      <c r="F89" s="224" t="s">
        <v>206</v>
      </c>
      <c r="G89" s="225" t="s">
        <v>1080</v>
      </c>
      <c r="H89" s="225" t="s">
        <v>843</v>
      </c>
      <c r="I89" s="222"/>
      <c r="J89" s="239"/>
    </row>
    <row r="90" spans="1:10" hidden="1" x14ac:dyDescent="0.2">
      <c r="A90" s="224" t="s">
        <v>860</v>
      </c>
      <c r="B90" s="224" t="s">
        <v>1081</v>
      </c>
      <c r="C90" s="224" t="s">
        <v>1081</v>
      </c>
      <c r="D90" s="224" t="s">
        <v>1082</v>
      </c>
      <c r="E90" s="224" t="s">
        <v>1083</v>
      </c>
      <c r="F90" s="224" t="s">
        <v>206</v>
      </c>
      <c r="G90" s="225" t="s">
        <v>1084</v>
      </c>
      <c r="H90" s="225" t="s">
        <v>843</v>
      </c>
      <c r="I90" s="245"/>
      <c r="J90" s="239"/>
    </row>
    <row r="91" spans="1:10" hidden="1" x14ac:dyDescent="0.2">
      <c r="A91" s="224" t="s">
        <v>860</v>
      </c>
      <c r="B91" s="224" t="s">
        <v>1085</v>
      </c>
      <c r="C91" s="224" t="s">
        <v>1085</v>
      </c>
      <c r="D91" s="224" t="s">
        <v>1086</v>
      </c>
      <c r="E91" s="224" t="s">
        <v>1087</v>
      </c>
      <c r="F91" s="224" t="s">
        <v>206</v>
      </c>
      <c r="G91" s="225"/>
      <c r="H91" s="225" t="s">
        <v>843</v>
      </c>
      <c r="I91" s="245"/>
      <c r="J91" s="239"/>
    </row>
    <row r="92" spans="1:10" hidden="1" x14ac:dyDescent="0.2">
      <c r="A92" s="224" t="s">
        <v>860</v>
      </c>
      <c r="B92" s="224" t="s">
        <v>1085</v>
      </c>
      <c r="C92" s="224" t="s">
        <v>1085</v>
      </c>
      <c r="D92" s="224" t="s">
        <v>1088</v>
      </c>
      <c r="E92" s="224" t="s">
        <v>1087</v>
      </c>
      <c r="F92" s="224" t="s">
        <v>206</v>
      </c>
      <c r="G92" s="225"/>
      <c r="H92" s="225" t="s">
        <v>843</v>
      </c>
      <c r="I92" s="249"/>
    </row>
    <row r="93" spans="1:10" hidden="1" x14ac:dyDescent="0.2">
      <c r="A93" s="224" t="s">
        <v>860</v>
      </c>
      <c r="B93" s="224" t="s">
        <v>1089</v>
      </c>
      <c r="C93" s="224" t="s">
        <v>1089</v>
      </c>
      <c r="D93" s="224"/>
      <c r="E93" s="224" t="s">
        <v>1090</v>
      </c>
      <c r="F93" s="224" t="s">
        <v>206</v>
      </c>
      <c r="G93" s="225"/>
      <c r="H93" s="225" t="s">
        <v>843</v>
      </c>
      <c r="I93" s="245" t="s">
        <v>1091</v>
      </c>
    </row>
    <row r="94" spans="1:10" ht="51" hidden="1" x14ac:dyDescent="0.2">
      <c r="A94" s="230" t="s">
        <v>850</v>
      </c>
      <c r="B94" s="230" t="s">
        <v>1092</v>
      </c>
      <c r="C94" s="230" t="s">
        <v>1092</v>
      </c>
      <c r="D94" s="227"/>
      <c r="E94" s="230" t="s">
        <v>1092</v>
      </c>
      <c r="F94" s="227" t="s">
        <v>183</v>
      </c>
      <c r="G94" s="225" t="s">
        <v>1093</v>
      </c>
      <c r="H94" s="227" t="s">
        <v>848</v>
      </c>
      <c r="I94" s="228" t="s">
        <v>854</v>
      </c>
    </row>
    <row r="95" spans="1:10" ht="38.25" hidden="1" x14ac:dyDescent="0.2">
      <c r="A95" s="250" t="s">
        <v>895</v>
      </c>
      <c r="B95" s="250" t="s">
        <v>1094</v>
      </c>
      <c r="C95" s="225"/>
      <c r="D95" s="225"/>
      <c r="E95" s="250" t="s">
        <v>1095</v>
      </c>
      <c r="F95" s="227" t="s">
        <v>305</v>
      </c>
      <c r="G95" s="225" t="s">
        <v>1096</v>
      </c>
      <c r="H95" s="227" t="s">
        <v>848</v>
      </c>
      <c r="I95" s="222" t="s">
        <v>897</v>
      </c>
    </row>
    <row r="96" spans="1:10" ht="38.25" hidden="1" x14ac:dyDescent="0.2">
      <c r="A96" s="231" t="s">
        <v>895</v>
      </c>
      <c r="B96" s="231" t="s">
        <v>1097</v>
      </c>
      <c r="C96" s="225"/>
      <c r="D96" s="225"/>
      <c r="E96" s="231" t="s">
        <v>1097</v>
      </c>
      <c r="F96" s="227" t="s">
        <v>305</v>
      </c>
      <c r="G96" s="225"/>
      <c r="H96" s="227" t="s">
        <v>848</v>
      </c>
      <c r="I96" s="222" t="s">
        <v>897</v>
      </c>
    </row>
    <row r="97" spans="1:9" ht="51" hidden="1" x14ac:dyDescent="0.2">
      <c r="A97" s="233" t="s">
        <v>973</v>
      </c>
      <c r="B97" s="233" t="s">
        <v>1098</v>
      </c>
      <c r="C97" s="225"/>
      <c r="D97" s="225" t="s">
        <v>1099</v>
      </c>
      <c r="E97" s="233" t="s">
        <v>1098</v>
      </c>
      <c r="F97" s="227" t="s">
        <v>847</v>
      </c>
      <c r="G97" s="225" t="s">
        <v>1100</v>
      </c>
      <c r="H97" s="227" t="s">
        <v>848</v>
      </c>
      <c r="I97" s="228" t="s">
        <v>849</v>
      </c>
    </row>
    <row r="98" spans="1:9" hidden="1" x14ac:dyDescent="0.2">
      <c r="A98" s="224" t="s">
        <v>860</v>
      </c>
      <c r="B98" s="224" t="s">
        <v>1101</v>
      </c>
      <c r="C98" s="224" t="s">
        <v>1102</v>
      </c>
      <c r="D98" s="224" t="s">
        <v>1103</v>
      </c>
      <c r="E98" s="224" t="s">
        <v>1104</v>
      </c>
      <c r="F98" s="224" t="s">
        <v>206</v>
      </c>
      <c r="G98" s="225"/>
      <c r="H98" s="225" t="s">
        <v>843</v>
      </c>
      <c r="I98" s="245"/>
    </row>
    <row r="99" spans="1:9" ht="51" hidden="1" x14ac:dyDescent="0.2">
      <c r="A99" s="230" t="s">
        <v>850</v>
      </c>
      <c r="B99" s="230" t="s">
        <v>1105</v>
      </c>
      <c r="C99" s="230" t="s">
        <v>1105</v>
      </c>
      <c r="D99" s="227"/>
      <c r="E99" s="230" t="s">
        <v>1105</v>
      </c>
      <c r="F99" s="227" t="s">
        <v>183</v>
      </c>
      <c r="G99" s="225" t="s">
        <v>1106</v>
      </c>
      <c r="H99" s="227" t="s">
        <v>848</v>
      </c>
      <c r="I99" s="228" t="s">
        <v>854</v>
      </c>
    </row>
    <row r="100" spans="1:9" hidden="1" x14ac:dyDescent="0.2">
      <c r="A100" s="224" t="s">
        <v>860</v>
      </c>
      <c r="B100" s="230" t="s">
        <v>1107</v>
      </c>
      <c r="C100" s="230" t="s">
        <v>1107</v>
      </c>
      <c r="D100" s="230" t="s">
        <v>1108</v>
      </c>
      <c r="E100" s="230" t="s">
        <v>1107</v>
      </c>
      <c r="F100" s="224" t="s">
        <v>206</v>
      </c>
      <c r="G100" s="225" t="s">
        <v>1109</v>
      </c>
      <c r="H100" s="225" t="s">
        <v>843</v>
      </c>
      <c r="I100" s="222" t="s">
        <v>1012</v>
      </c>
    </row>
    <row r="101" spans="1:9" hidden="1" x14ac:dyDescent="0.2">
      <c r="A101" s="224" t="s">
        <v>860</v>
      </c>
      <c r="B101" s="230" t="s">
        <v>1107</v>
      </c>
      <c r="C101" s="230" t="s">
        <v>1107</v>
      </c>
      <c r="D101" s="230" t="s">
        <v>1110</v>
      </c>
      <c r="E101" s="230" t="s">
        <v>1107</v>
      </c>
      <c r="F101" s="224" t="s">
        <v>206</v>
      </c>
      <c r="G101" s="225" t="s">
        <v>1109</v>
      </c>
      <c r="H101" s="225" t="s">
        <v>843</v>
      </c>
      <c r="I101" s="222" t="s">
        <v>1012</v>
      </c>
    </row>
    <row r="102" spans="1:9" hidden="1" x14ac:dyDescent="0.2">
      <c r="A102" s="224" t="s">
        <v>860</v>
      </c>
      <c r="B102" s="224" t="s">
        <v>1111</v>
      </c>
      <c r="C102" s="224" t="s">
        <v>1111</v>
      </c>
      <c r="D102" s="224" t="s">
        <v>1112</v>
      </c>
      <c r="E102" s="224" t="s">
        <v>1113</v>
      </c>
      <c r="F102" s="224" t="s">
        <v>206</v>
      </c>
      <c r="G102" s="225"/>
      <c r="H102" s="225" t="s">
        <v>843</v>
      </c>
      <c r="I102" s="222" t="s">
        <v>1012</v>
      </c>
    </row>
    <row r="103" spans="1:9" hidden="1" x14ac:dyDescent="0.2">
      <c r="A103" s="224" t="s">
        <v>860</v>
      </c>
      <c r="B103" s="224" t="s">
        <v>1111</v>
      </c>
      <c r="C103" s="224" t="s">
        <v>1114</v>
      </c>
      <c r="D103" s="224"/>
      <c r="E103" s="224" t="s">
        <v>1115</v>
      </c>
      <c r="F103" s="224" t="s">
        <v>206</v>
      </c>
      <c r="G103" s="225"/>
      <c r="H103" s="225" t="s">
        <v>843</v>
      </c>
      <c r="I103" s="222" t="s">
        <v>1012</v>
      </c>
    </row>
    <row r="104" spans="1:9" hidden="1" x14ac:dyDescent="0.2">
      <c r="A104" s="224" t="s">
        <v>860</v>
      </c>
      <c r="B104" s="224" t="s">
        <v>1111</v>
      </c>
      <c r="C104" s="224" t="s">
        <v>1116</v>
      </c>
      <c r="D104" s="224"/>
      <c r="E104" s="224" t="s">
        <v>1117</v>
      </c>
      <c r="F104" s="224" t="s">
        <v>206</v>
      </c>
      <c r="G104" s="225"/>
      <c r="H104" s="225" t="s">
        <v>843</v>
      </c>
      <c r="I104" s="222" t="s">
        <v>1012</v>
      </c>
    </row>
    <row r="105" spans="1:9" hidden="1" x14ac:dyDescent="0.2">
      <c r="A105" s="233" t="s">
        <v>916</v>
      </c>
      <c r="B105" s="233" t="s">
        <v>1118</v>
      </c>
      <c r="C105" s="233" t="s">
        <v>1118</v>
      </c>
      <c r="D105" s="225"/>
      <c r="E105" s="233" t="s">
        <v>1118</v>
      </c>
      <c r="F105" s="227" t="s">
        <v>252</v>
      </c>
      <c r="G105" s="225" t="s">
        <v>1119</v>
      </c>
      <c r="H105" s="227" t="s">
        <v>848</v>
      </c>
      <c r="I105" s="222"/>
    </row>
    <row r="106" spans="1:9" hidden="1" x14ac:dyDescent="0.2">
      <c r="A106" s="235" t="s">
        <v>1120</v>
      </c>
      <c r="B106" s="235" t="s">
        <v>1121</v>
      </c>
      <c r="C106" s="225"/>
      <c r="D106" s="225"/>
      <c r="E106" s="235" t="s">
        <v>1121</v>
      </c>
      <c r="F106" s="227" t="s">
        <v>305</v>
      </c>
      <c r="G106" s="225"/>
      <c r="H106" s="227" t="s">
        <v>848</v>
      </c>
      <c r="I106" s="222" t="s">
        <v>1122</v>
      </c>
    </row>
    <row r="107" spans="1:9" ht="51" hidden="1" x14ac:dyDescent="0.2">
      <c r="A107" s="230" t="s">
        <v>850</v>
      </c>
      <c r="B107" s="230" t="s">
        <v>1123</v>
      </c>
      <c r="C107" s="230" t="s">
        <v>1123</v>
      </c>
      <c r="D107" s="227"/>
      <c r="E107" s="230" t="s">
        <v>1123</v>
      </c>
      <c r="F107" s="227" t="s">
        <v>183</v>
      </c>
      <c r="G107" s="225" t="s">
        <v>1124</v>
      </c>
      <c r="H107" s="227" t="s">
        <v>848</v>
      </c>
      <c r="I107" s="228" t="s">
        <v>854</v>
      </c>
    </row>
    <row r="108" spans="1:9" ht="38.25" hidden="1" x14ac:dyDescent="0.2">
      <c r="A108" s="224" t="s">
        <v>860</v>
      </c>
      <c r="B108" s="224" t="s">
        <v>1125</v>
      </c>
      <c r="C108" s="224" t="s">
        <v>1126</v>
      </c>
      <c r="D108" s="224" t="s">
        <v>1127</v>
      </c>
      <c r="E108" s="224" t="s">
        <v>1128</v>
      </c>
      <c r="F108" s="224" t="s">
        <v>206</v>
      </c>
      <c r="G108" s="225" t="s">
        <v>1129</v>
      </c>
      <c r="H108" s="225" t="s">
        <v>843</v>
      </c>
      <c r="I108" s="222" t="s">
        <v>1130</v>
      </c>
    </row>
    <row r="109" spans="1:9" hidden="1" x14ac:dyDescent="0.2">
      <c r="A109" s="224" t="s">
        <v>860</v>
      </c>
      <c r="B109" s="224" t="s">
        <v>1125</v>
      </c>
      <c r="C109" s="224" t="s">
        <v>1125</v>
      </c>
      <c r="D109" s="224" t="s">
        <v>1131</v>
      </c>
      <c r="E109" s="224" t="s">
        <v>1125</v>
      </c>
      <c r="F109" s="224" t="s">
        <v>206</v>
      </c>
      <c r="G109" s="225" t="s">
        <v>1132</v>
      </c>
      <c r="H109" s="225" t="s">
        <v>843</v>
      </c>
      <c r="I109" s="222"/>
    </row>
    <row r="110" spans="1:9" ht="38.25" hidden="1" x14ac:dyDescent="0.2">
      <c r="A110" s="224" t="s">
        <v>860</v>
      </c>
      <c r="B110" s="224" t="s">
        <v>1125</v>
      </c>
      <c r="C110" s="224" t="s">
        <v>1125</v>
      </c>
      <c r="D110" s="224" t="s">
        <v>1133</v>
      </c>
      <c r="E110" s="224" t="s">
        <v>1125</v>
      </c>
      <c r="F110" s="224" t="s">
        <v>206</v>
      </c>
      <c r="G110" s="225" t="s">
        <v>1132</v>
      </c>
      <c r="H110" s="225" t="s">
        <v>843</v>
      </c>
      <c r="I110" s="245" t="s">
        <v>1130</v>
      </c>
    </row>
    <row r="111" spans="1:9" hidden="1" x14ac:dyDescent="0.2">
      <c r="A111" s="224" t="s">
        <v>860</v>
      </c>
      <c r="B111" s="224" t="s">
        <v>1125</v>
      </c>
      <c r="C111" s="224" t="s">
        <v>1125</v>
      </c>
      <c r="D111" s="224" t="s">
        <v>1134</v>
      </c>
      <c r="E111" s="224" t="s">
        <v>1125</v>
      </c>
      <c r="F111" s="224" t="s">
        <v>206</v>
      </c>
      <c r="G111" s="225" t="s">
        <v>1132</v>
      </c>
      <c r="H111" s="225" t="s">
        <v>843</v>
      </c>
      <c r="I111" s="222"/>
    </row>
    <row r="112" spans="1:9" hidden="1" x14ac:dyDescent="0.2">
      <c r="A112" s="224" t="s">
        <v>860</v>
      </c>
      <c r="B112" s="224" t="s">
        <v>1135</v>
      </c>
      <c r="C112" s="224" t="s">
        <v>1136</v>
      </c>
      <c r="D112" s="224" t="s">
        <v>1137</v>
      </c>
      <c r="E112" s="224" t="s">
        <v>1138</v>
      </c>
      <c r="F112" s="224" t="s">
        <v>206</v>
      </c>
      <c r="G112" s="225" t="s">
        <v>1139</v>
      </c>
      <c r="H112" s="225" t="s">
        <v>843</v>
      </c>
      <c r="I112" s="222"/>
    </row>
    <row r="113" spans="1:9" hidden="1" x14ac:dyDescent="0.2">
      <c r="A113" s="224" t="s">
        <v>860</v>
      </c>
      <c r="B113" s="224" t="s">
        <v>1135</v>
      </c>
      <c r="C113" s="224" t="s">
        <v>1140</v>
      </c>
      <c r="D113" s="224"/>
      <c r="E113" s="224" t="s">
        <v>1141</v>
      </c>
      <c r="F113" s="224" t="s">
        <v>206</v>
      </c>
      <c r="G113" s="225"/>
      <c r="H113" s="225" t="s">
        <v>843</v>
      </c>
      <c r="I113" s="222"/>
    </row>
    <row r="114" spans="1:9" ht="25.5" hidden="1" x14ac:dyDescent="0.2">
      <c r="A114" s="224" t="s">
        <v>860</v>
      </c>
      <c r="B114" s="224" t="s">
        <v>1135</v>
      </c>
      <c r="C114" s="224" t="s">
        <v>1142</v>
      </c>
      <c r="D114" s="224"/>
      <c r="E114" s="639" t="s">
        <v>205</v>
      </c>
      <c r="F114" s="224" t="s">
        <v>206</v>
      </c>
      <c r="G114" s="225"/>
      <c r="H114" s="225" t="s">
        <v>843</v>
      </c>
      <c r="I114" s="638" t="s">
        <v>1143</v>
      </c>
    </row>
    <row r="115" spans="1:9" hidden="1" x14ac:dyDescent="0.2">
      <c r="A115" s="224" t="s">
        <v>860</v>
      </c>
      <c r="B115" s="224" t="s">
        <v>1135</v>
      </c>
      <c r="C115" s="224" t="s">
        <v>1144</v>
      </c>
      <c r="D115" s="224"/>
      <c r="E115" s="224" t="s">
        <v>1145</v>
      </c>
      <c r="F115" s="224" t="s">
        <v>206</v>
      </c>
      <c r="G115" s="225"/>
      <c r="H115" s="225" t="s">
        <v>843</v>
      </c>
      <c r="I115" s="222"/>
    </row>
    <row r="116" spans="1:9" hidden="1" x14ac:dyDescent="0.2">
      <c r="A116" s="224" t="s">
        <v>860</v>
      </c>
      <c r="B116" s="224" t="s">
        <v>1135</v>
      </c>
      <c r="C116" s="224" t="s">
        <v>1146</v>
      </c>
      <c r="D116" s="224"/>
      <c r="E116" s="224" t="s">
        <v>1147</v>
      </c>
      <c r="F116" s="224" t="s">
        <v>206</v>
      </c>
      <c r="G116" s="225"/>
      <c r="H116" s="225" t="s">
        <v>843</v>
      </c>
      <c r="I116" s="222"/>
    </row>
    <row r="117" spans="1:9" ht="38.25" hidden="1" x14ac:dyDescent="0.2">
      <c r="A117" s="231" t="s">
        <v>895</v>
      </c>
      <c r="B117" s="231" t="s">
        <v>1148</v>
      </c>
      <c r="C117" s="225"/>
      <c r="D117" s="225"/>
      <c r="E117" s="231" t="s">
        <v>1148</v>
      </c>
      <c r="F117" s="227" t="s">
        <v>305</v>
      </c>
      <c r="G117" s="225"/>
      <c r="H117" s="227" t="s">
        <v>848</v>
      </c>
      <c r="I117" s="222" t="s">
        <v>897</v>
      </c>
    </row>
    <row r="118" spans="1:9" ht="51" hidden="1" x14ac:dyDescent="0.2">
      <c r="A118" s="225"/>
      <c r="B118" s="225"/>
      <c r="C118" s="225" t="s">
        <v>189</v>
      </c>
      <c r="D118" s="225"/>
      <c r="E118" s="225" t="s">
        <v>189</v>
      </c>
      <c r="F118" s="225" t="s">
        <v>1149</v>
      </c>
      <c r="G118" s="225" t="s">
        <v>190</v>
      </c>
      <c r="H118" s="225" t="s">
        <v>848</v>
      </c>
      <c r="I118" s="222" t="s">
        <v>1150</v>
      </c>
    </row>
    <row r="119" spans="1:9" hidden="1" x14ac:dyDescent="0.2">
      <c r="A119" s="225"/>
      <c r="B119" s="225"/>
      <c r="C119" s="225" t="s">
        <v>1151</v>
      </c>
      <c r="D119" s="225"/>
      <c r="E119" s="225" t="s">
        <v>1151</v>
      </c>
      <c r="F119" s="225" t="s">
        <v>1149</v>
      </c>
      <c r="G119" s="225" t="s">
        <v>1152</v>
      </c>
      <c r="H119" s="225" t="s">
        <v>843</v>
      </c>
      <c r="I119" s="222"/>
    </row>
    <row r="120" spans="1:9" ht="63.75" hidden="1" x14ac:dyDescent="0.2">
      <c r="A120" s="225"/>
      <c r="B120" s="225"/>
      <c r="C120" s="225" t="s">
        <v>252</v>
      </c>
      <c r="D120" s="225"/>
      <c r="E120" s="225" t="s">
        <v>252</v>
      </c>
      <c r="F120" s="225" t="s">
        <v>1149</v>
      </c>
      <c r="G120" s="225" t="s">
        <v>1153</v>
      </c>
      <c r="H120" s="225" t="s">
        <v>848</v>
      </c>
      <c r="I120" s="222" t="s">
        <v>1154</v>
      </c>
    </row>
    <row r="121" spans="1:9" ht="51" hidden="1" x14ac:dyDescent="0.2">
      <c r="A121" s="225"/>
      <c r="B121" s="225"/>
      <c r="C121" s="225" t="s">
        <v>183</v>
      </c>
      <c r="D121" s="225"/>
      <c r="E121" s="225" t="s">
        <v>183</v>
      </c>
      <c r="F121" s="225" t="s">
        <v>1149</v>
      </c>
      <c r="G121" s="225" t="s">
        <v>319</v>
      </c>
      <c r="H121" s="225" t="s">
        <v>848</v>
      </c>
      <c r="I121" s="228" t="s">
        <v>854</v>
      </c>
    </row>
    <row r="122" spans="1:9" hidden="1" x14ac:dyDescent="0.2">
      <c r="A122" s="225"/>
      <c r="B122" s="225"/>
      <c r="C122" s="225" t="s">
        <v>1155</v>
      </c>
      <c r="D122" s="225"/>
      <c r="E122" s="225" t="s">
        <v>1155</v>
      </c>
      <c r="F122" s="225" t="s">
        <v>227</v>
      </c>
      <c r="G122" s="225" t="s">
        <v>323</v>
      </c>
      <c r="H122" s="225" t="s">
        <v>843</v>
      </c>
      <c r="I122" s="222"/>
    </row>
    <row r="123" spans="1:9" ht="38.25" hidden="1" x14ac:dyDescent="0.2">
      <c r="A123" s="225"/>
      <c r="B123" s="225"/>
      <c r="C123" s="225" t="s">
        <v>305</v>
      </c>
      <c r="D123" s="225"/>
      <c r="E123" s="225" t="s">
        <v>305</v>
      </c>
      <c r="F123" s="225" t="s">
        <v>1149</v>
      </c>
      <c r="G123" s="225" t="s">
        <v>306</v>
      </c>
      <c r="H123" s="225" t="s">
        <v>848</v>
      </c>
      <c r="I123" s="222" t="s">
        <v>897</v>
      </c>
    </row>
    <row r="124" spans="1:9" ht="51" hidden="1" x14ac:dyDescent="0.2">
      <c r="A124" s="225"/>
      <c r="B124" s="225"/>
      <c r="C124" s="225" t="s">
        <v>847</v>
      </c>
      <c r="D124" s="225"/>
      <c r="E124" s="225" t="s">
        <v>847</v>
      </c>
      <c r="F124" s="225" t="s">
        <v>1149</v>
      </c>
      <c r="G124" s="225" t="s">
        <v>1156</v>
      </c>
      <c r="H124" s="225" t="s">
        <v>848</v>
      </c>
      <c r="I124" s="228" t="s">
        <v>849</v>
      </c>
    </row>
    <row r="125" spans="1:9" ht="25.5" hidden="1" x14ac:dyDescent="0.2">
      <c r="A125" s="225"/>
      <c r="B125" s="225"/>
      <c r="C125" s="225" t="s">
        <v>359</v>
      </c>
      <c r="D125" s="225"/>
      <c r="E125" s="225" t="s">
        <v>359</v>
      </c>
      <c r="F125" s="225" t="s">
        <v>1149</v>
      </c>
      <c r="G125" s="225" t="s">
        <v>360</v>
      </c>
      <c r="H125" s="225" t="s">
        <v>843</v>
      </c>
      <c r="I125" s="222" t="s">
        <v>1157</v>
      </c>
    </row>
    <row r="126" spans="1:9" hidden="1" x14ac:dyDescent="0.2">
      <c r="A126" s="225"/>
      <c r="B126" s="225"/>
      <c r="C126" s="225" t="s">
        <v>366</v>
      </c>
      <c r="D126" s="225"/>
      <c r="E126" s="225" t="s">
        <v>366</v>
      </c>
      <c r="F126" s="225" t="s">
        <v>1149</v>
      </c>
      <c r="G126" s="225" t="s">
        <v>367</v>
      </c>
      <c r="H126" s="225" t="s">
        <v>843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AD05DB5E-767A-4D53-BFBE-349CA29694C1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BB3942A8-C52D-4B8F-9D76-4532835C0BFE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64533280-E2B7-4227-81B2-F46740864F56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BB97DFBE-93E9-410F-9E89-7F055884D6D4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 x14ac:dyDescent="0.2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 x14ac:dyDescent="0.25">
      <c r="A1" s="720" t="s">
        <v>1158</v>
      </c>
      <c r="B1" s="721" t="s">
        <v>1159</v>
      </c>
      <c r="C1" s="721" t="s">
        <v>1160</v>
      </c>
      <c r="D1" s="721" t="s">
        <v>1161</v>
      </c>
    </row>
    <row r="2" spans="1:4" ht="47.45" customHeight="1" thickBot="1" x14ac:dyDescent="0.25">
      <c r="A2" s="722" t="s">
        <v>1162</v>
      </c>
      <c r="B2" s="515" t="s">
        <v>1163</v>
      </c>
      <c r="C2" s="515" t="s">
        <v>1164</v>
      </c>
      <c r="D2" s="515" t="s">
        <v>1165</v>
      </c>
    </row>
    <row r="3" spans="1:4" ht="15.75" thickBot="1" x14ac:dyDescent="0.25">
      <c r="A3" s="1187" t="s">
        <v>1166</v>
      </c>
      <c r="B3" s="1187" t="s">
        <v>1167</v>
      </c>
      <c r="C3" s="515" t="s">
        <v>1164</v>
      </c>
      <c r="D3" s="515" t="s">
        <v>1168</v>
      </c>
    </row>
    <row r="4" spans="1:4" ht="15.75" thickBot="1" x14ac:dyDescent="0.25">
      <c r="A4" s="1188"/>
      <c r="B4" s="1188"/>
      <c r="C4" s="515" t="s">
        <v>1164</v>
      </c>
      <c r="D4" s="515" t="s">
        <v>1169</v>
      </c>
    </row>
    <row r="5" spans="1:4" ht="15.75" thickBot="1" x14ac:dyDescent="0.25">
      <c r="A5" s="1188"/>
      <c r="B5" s="1188"/>
      <c r="C5" s="515" t="s">
        <v>1164</v>
      </c>
      <c r="D5" s="515" t="s">
        <v>1170</v>
      </c>
    </row>
    <row r="6" spans="1:4" ht="15.75" thickBot="1" x14ac:dyDescent="0.25">
      <c r="A6" s="1188"/>
      <c r="B6" s="1188"/>
      <c r="C6" s="515" t="s">
        <v>1164</v>
      </c>
      <c r="D6" s="515" t="s">
        <v>1171</v>
      </c>
    </row>
    <row r="7" spans="1:4" ht="15.75" thickBot="1" x14ac:dyDescent="0.25">
      <c r="A7" s="1188"/>
      <c r="B7" s="1188"/>
      <c r="C7" s="515" t="s">
        <v>1164</v>
      </c>
      <c r="D7" s="515" t="s">
        <v>1172</v>
      </c>
    </row>
    <row r="8" spans="1:4" ht="15.75" thickBot="1" x14ac:dyDescent="0.25">
      <c r="A8" s="1188"/>
      <c r="B8" s="1188"/>
      <c r="C8" s="515" t="s">
        <v>1164</v>
      </c>
      <c r="D8" s="515" t="s">
        <v>1173</v>
      </c>
    </row>
    <row r="9" spans="1:4" ht="15.75" thickBot="1" x14ac:dyDescent="0.25">
      <c r="A9" s="1188"/>
      <c r="B9" s="1188"/>
      <c r="C9" s="515" t="s">
        <v>1164</v>
      </c>
      <c r="D9" s="515" t="s">
        <v>1174</v>
      </c>
    </row>
    <row r="10" spans="1:4" ht="15.75" thickBot="1" x14ac:dyDescent="0.25">
      <c r="A10" s="1188"/>
      <c r="B10" s="1188"/>
      <c r="C10" s="515" t="s">
        <v>1175</v>
      </c>
      <c r="D10" s="515" t="s">
        <v>1176</v>
      </c>
    </row>
    <row r="11" spans="1:4" ht="15.75" thickBot="1" x14ac:dyDescent="0.25">
      <c r="A11" s="1188"/>
      <c r="B11" s="1188"/>
      <c r="C11" s="515" t="s">
        <v>1164</v>
      </c>
      <c r="D11" s="515" t="s">
        <v>1177</v>
      </c>
    </row>
    <row r="12" spans="1:4" ht="15.75" thickBot="1" x14ac:dyDescent="0.25">
      <c r="A12" s="1189"/>
      <c r="B12" s="1189"/>
      <c r="C12" s="515" t="s">
        <v>1164</v>
      </c>
      <c r="D12" s="515" t="s">
        <v>1178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 x14ac:dyDescent="0.2"/>
  <cols>
    <col min="1" max="1" width="39.5703125" style="366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 x14ac:dyDescent="0.2">
      <c r="B2" s="8" t="s">
        <v>1179</v>
      </c>
      <c r="H2" s="621" t="s">
        <v>377</v>
      </c>
    </row>
    <row r="3" spans="1:8" ht="15.75" customHeight="1" x14ac:dyDescent="0.2"/>
    <row r="4" spans="1:8" ht="16.5" customHeight="1" x14ac:dyDescent="0.2">
      <c r="B4" s="146"/>
      <c r="C4" s="147" t="s">
        <v>1180</v>
      </c>
      <c r="D4" s="148"/>
      <c r="E4" s="148"/>
    </row>
    <row r="5" spans="1:8" x14ac:dyDescent="0.2">
      <c r="B5" s="146"/>
      <c r="C5" s="146"/>
      <c r="D5" s="146"/>
      <c r="E5" s="146"/>
      <c r="F5" s="133"/>
      <c r="G5" s="133"/>
    </row>
    <row r="6" spans="1:8" s="146" customFormat="1" ht="41.25" customHeight="1" x14ac:dyDescent="0.2">
      <c r="A6" s="367"/>
      <c r="B6" s="395" t="s">
        <v>379</v>
      </c>
      <c r="C6" s="162" t="s">
        <v>1181</v>
      </c>
      <c r="D6" s="332" t="s">
        <v>1182</v>
      </c>
      <c r="E6" s="163" t="s">
        <v>1183</v>
      </c>
      <c r="F6" s="163" t="s">
        <v>1184</v>
      </c>
      <c r="G6" s="602" t="s">
        <v>1185</v>
      </c>
      <c r="H6" s="472" t="s">
        <v>1186</v>
      </c>
    </row>
    <row r="7" spans="1:8" s="146" customFormat="1" ht="24.75" customHeight="1" x14ac:dyDescent="0.2">
      <c r="A7" s="367"/>
      <c r="B7" s="395"/>
      <c r="C7" s="694"/>
      <c r="D7" s="332" t="s">
        <v>1187</v>
      </c>
      <c r="E7" s="163" t="s">
        <v>165</v>
      </c>
      <c r="F7" s="163" t="s">
        <v>312</v>
      </c>
      <c r="G7" s="602"/>
      <c r="H7" s="472"/>
    </row>
    <row r="8" spans="1:8" ht="15.75" hidden="1" customHeight="1" x14ac:dyDescent="0.2">
      <c r="A8" s="366" t="s">
        <v>1188</v>
      </c>
      <c r="B8" s="360" t="s">
        <v>1189</v>
      </c>
      <c r="C8" s="357" t="s">
        <v>1190</v>
      </c>
      <c r="D8" s="357">
        <v>44474</v>
      </c>
      <c r="E8" s="357">
        <f t="shared" ref="E8:E12" si="0">D8+3</f>
        <v>44477</v>
      </c>
      <c r="F8" s="357">
        <f t="shared" ref="F8:F12" si="1">E8+1</f>
        <v>44478</v>
      </c>
      <c r="G8" s="429">
        <v>44474</v>
      </c>
    </row>
    <row r="9" spans="1:8" ht="15.75" hidden="1" customHeight="1" x14ac:dyDescent="0.2">
      <c r="A9" s="366" t="s">
        <v>1191</v>
      </c>
      <c r="B9" s="360" t="s">
        <v>1189</v>
      </c>
      <c r="C9" s="357" t="s">
        <v>1192</v>
      </c>
      <c r="D9" s="357">
        <v>44483</v>
      </c>
      <c r="E9" s="357">
        <f t="shared" si="0"/>
        <v>44486</v>
      </c>
      <c r="F9" s="357">
        <f t="shared" si="1"/>
        <v>44487</v>
      </c>
      <c r="G9" s="429">
        <v>44481</v>
      </c>
    </row>
    <row r="10" spans="1:8" ht="15.75" hidden="1" customHeight="1" x14ac:dyDescent="0.2">
      <c r="A10" s="366" t="s">
        <v>1191</v>
      </c>
      <c r="B10" s="360" t="s">
        <v>1189</v>
      </c>
      <c r="C10" s="357" t="s">
        <v>1193</v>
      </c>
      <c r="D10" s="357">
        <v>44490</v>
      </c>
      <c r="E10" s="357">
        <f t="shared" si="0"/>
        <v>44493</v>
      </c>
      <c r="F10" s="357">
        <f t="shared" si="1"/>
        <v>44494</v>
      </c>
      <c r="G10" s="429">
        <v>44488</v>
      </c>
    </row>
    <row r="11" spans="1:8" ht="15.75" hidden="1" customHeight="1" x14ac:dyDescent="0.2">
      <c r="A11" s="366" t="s">
        <v>1194</v>
      </c>
      <c r="B11" s="440" t="s">
        <v>1195</v>
      </c>
      <c r="C11" s="357" t="s">
        <v>1196</v>
      </c>
      <c r="D11" s="357">
        <v>44494</v>
      </c>
      <c r="E11" s="357">
        <f t="shared" si="0"/>
        <v>44497</v>
      </c>
      <c r="F11" s="357">
        <f t="shared" si="1"/>
        <v>44498</v>
      </c>
      <c r="G11" s="429">
        <v>44495</v>
      </c>
    </row>
    <row r="12" spans="1:8" ht="15.75" hidden="1" customHeight="1" x14ac:dyDescent="0.2">
      <c r="A12" s="366" t="s">
        <v>1191</v>
      </c>
      <c r="B12" s="360" t="s">
        <v>1189</v>
      </c>
      <c r="C12" s="357" t="s">
        <v>1197</v>
      </c>
      <c r="D12" s="357">
        <f t="shared" ref="D12:D13" si="2">D11+7</f>
        <v>44501</v>
      </c>
      <c r="E12" s="357">
        <f t="shared" si="0"/>
        <v>44504</v>
      </c>
      <c r="F12" s="357">
        <f t="shared" si="1"/>
        <v>44505</v>
      </c>
      <c r="G12" s="429">
        <v>44502</v>
      </c>
    </row>
    <row r="13" spans="1:8" ht="15.75" hidden="1" customHeight="1" x14ac:dyDescent="0.2">
      <c r="A13" s="366" t="s">
        <v>1198</v>
      </c>
      <c r="B13" s="365" t="s">
        <v>1199</v>
      </c>
      <c r="C13" s="418" t="s">
        <v>1200</v>
      </c>
      <c r="D13" s="418">
        <f t="shared" si="2"/>
        <v>44508</v>
      </c>
      <c r="E13" s="418">
        <f t="shared" ref="E13" si="3">D13+3</f>
        <v>44511</v>
      </c>
      <c r="F13" s="418">
        <f t="shared" ref="F13" si="4">E13+1</f>
        <v>44512</v>
      </c>
      <c r="G13" s="429">
        <v>44509</v>
      </c>
    </row>
    <row r="14" spans="1:8" ht="15.75" hidden="1" customHeight="1" x14ac:dyDescent="0.2">
      <c r="B14" s="360" t="s">
        <v>1189</v>
      </c>
      <c r="C14" s="357" t="s">
        <v>1201</v>
      </c>
      <c r="D14" s="357">
        <v>44516</v>
      </c>
      <c r="E14" s="357">
        <f t="shared" ref="E14:E16" si="5">D14+3</f>
        <v>44519</v>
      </c>
      <c r="F14" s="357">
        <f t="shared" ref="F14:F16" si="6">E14+1</f>
        <v>44520</v>
      </c>
      <c r="G14" s="429">
        <f>G13+7</f>
        <v>44516</v>
      </c>
    </row>
    <row r="15" spans="1:8" ht="15.75" hidden="1" customHeight="1" x14ac:dyDescent="0.2">
      <c r="B15" s="153" t="s">
        <v>1189</v>
      </c>
      <c r="C15" s="320" t="s">
        <v>1202</v>
      </c>
      <c r="D15" s="320">
        <v>44522</v>
      </c>
      <c r="E15" s="320">
        <f t="shared" si="5"/>
        <v>44525</v>
      </c>
      <c r="F15" s="320">
        <f t="shared" si="6"/>
        <v>44526</v>
      </c>
      <c r="G15" s="429">
        <f t="shared" ref="G15:G17" si="7">G14+7</f>
        <v>44523</v>
      </c>
    </row>
    <row r="16" spans="1:8" ht="15.75" hidden="1" customHeight="1" x14ac:dyDescent="0.2">
      <c r="B16" s="153" t="s">
        <v>1189</v>
      </c>
      <c r="C16" s="320" t="s">
        <v>1203</v>
      </c>
      <c r="D16" s="320">
        <v>44533</v>
      </c>
      <c r="E16" s="320">
        <f t="shared" si="5"/>
        <v>44536</v>
      </c>
      <c r="F16" s="320">
        <f t="shared" si="6"/>
        <v>44537</v>
      </c>
      <c r="G16" s="429">
        <f t="shared" si="7"/>
        <v>44530</v>
      </c>
    </row>
    <row r="17" spans="1:8" ht="15.75" hidden="1" customHeight="1" x14ac:dyDescent="0.2">
      <c r="B17" s="153" t="s">
        <v>1189</v>
      </c>
      <c r="C17" s="320" t="s">
        <v>1204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29">
        <f t="shared" si="7"/>
        <v>44537</v>
      </c>
    </row>
    <row r="18" spans="1:8" ht="15.75" hidden="1" customHeight="1" x14ac:dyDescent="0.2">
      <c r="B18" s="153" t="s">
        <v>1189</v>
      </c>
      <c r="C18" s="320" t="s">
        <v>1205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29">
        <f t="shared" ref="G18" si="12">G17+7</f>
        <v>44544</v>
      </c>
      <c r="H18" s="448">
        <v>44547</v>
      </c>
    </row>
    <row r="19" spans="1:8" ht="15.75" hidden="1" customHeight="1" x14ac:dyDescent="0.2">
      <c r="B19" s="153" t="s">
        <v>1189</v>
      </c>
      <c r="C19" s="320" t="s">
        <v>1206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29">
        <f t="shared" ref="G19" si="15">G18+7</f>
        <v>44551</v>
      </c>
      <c r="H19" s="448">
        <v>44554</v>
      </c>
    </row>
    <row r="20" spans="1:8" ht="15.75" hidden="1" customHeight="1" x14ac:dyDescent="0.2">
      <c r="B20" s="153" t="s">
        <v>1189</v>
      </c>
      <c r="C20" s="320" t="s">
        <v>1207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29">
        <f t="shared" ref="G20:G89" si="18">G19+7</f>
        <v>44558</v>
      </c>
      <c r="H20" s="448">
        <v>44561</v>
      </c>
    </row>
    <row r="21" spans="1:8" ht="15.75" hidden="1" customHeight="1" x14ac:dyDescent="0.2">
      <c r="B21" s="502" t="s">
        <v>388</v>
      </c>
      <c r="C21" s="492" t="s">
        <v>1208</v>
      </c>
      <c r="D21" s="492">
        <v>44564</v>
      </c>
      <c r="E21" s="492">
        <f t="shared" ref="E21" si="19">D21+3</f>
        <v>44567</v>
      </c>
      <c r="F21" s="492">
        <f t="shared" ref="F21" si="20">E21+1</f>
        <v>44568</v>
      </c>
      <c r="G21" s="554">
        <f t="shared" si="18"/>
        <v>44565</v>
      </c>
      <c r="H21" s="526"/>
    </row>
    <row r="22" spans="1:8" ht="15.75" hidden="1" customHeight="1" x14ac:dyDescent="0.2">
      <c r="B22" s="153" t="s">
        <v>1189</v>
      </c>
      <c r="C22" s="320" t="s">
        <v>1209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29">
        <f t="shared" si="18"/>
        <v>44572</v>
      </c>
      <c r="H22" s="448">
        <v>44568</v>
      </c>
    </row>
    <row r="23" spans="1:8" ht="15.75" hidden="1" customHeight="1" x14ac:dyDescent="0.2">
      <c r="B23" s="153" t="s">
        <v>1189</v>
      </c>
      <c r="C23" s="320" t="s">
        <v>1210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29">
        <f t="shared" si="18"/>
        <v>44579</v>
      </c>
      <c r="H23" s="448">
        <v>44578</v>
      </c>
    </row>
    <row r="24" spans="1:8" ht="15.75" hidden="1" customHeight="1" x14ac:dyDescent="0.2">
      <c r="B24" s="153" t="s">
        <v>1189</v>
      </c>
      <c r="C24" s="320" t="s">
        <v>1211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29">
        <f t="shared" si="18"/>
        <v>44586</v>
      </c>
      <c r="H24" s="448">
        <v>44585</v>
      </c>
    </row>
    <row r="25" spans="1:8" ht="15.75" hidden="1" customHeight="1" x14ac:dyDescent="0.2">
      <c r="A25" s="543"/>
      <c r="B25" s="153" t="s">
        <v>1189</v>
      </c>
      <c r="C25" s="320" t="s">
        <v>1212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29">
        <f t="shared" si="18"/>
        <v>44593</v>
      </c>
      <c r="H25" s="448">
        <v>44592</v>
      </c>
    </row>
    <row r="26" spans="1:8" ht="15.75" hidden="1" customHeight="1" x14ac:dyDescent="0.2">
      <c r="A26" s="366" t="s">
        <v>1213</v>
      </c>
      <c r="B26" s="216" t="s">
        <v>388</v>
      </c>
      <c r="C26" s="320" t="s">
        <v>1214</v>
      </c>
      <c r="D26" s="492">
        <v>44599</v>
      </c>
      <c r="E26" s="492">
        <f t="shared" ref="E26" si="29">D26+3</f>
        <v>44602</v>
      </c>
      <c r="F26" s="492">
        <f t="shared" ref="F26" si="30">E26+1</f>
        <v>44603</v>
      </c>
      <c r="G26" s="554">
        <f t="shared" si="18"/>
        <v>44600</v>
      </c>
      <c r="H26" s="448"/>
    </row>
    <row r="27" spans="1:8" ht="15.75" hidden="1" customHeight="1" x14ac:dyDescent="0.2">
      <c r="A27" s="366" t="s">
        <v>1198</v>
      </c>
      <c r="B27" s="153" t="s">
        <v>1215</v>
      </c>
      <c r="C27" s="320" t="s">
        <v>1216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29">
        <f t="shared" si="18"/>
        <v>44607</v>
      </c>
      <c r="H27" s="448"/>
    </row>
    <row r="28" spans="1:8" ht="15.75" hidden="1" customHeight="1" x14ac:dyDescent="0.2">
      <c r="A28" s="366" t="s">
        <v>1198</v>
      </c>
      <c r="B28" s="153" t="s">
        <v>1215</v>
      </c>
      <c r="C28" s="320" t="s">
        <v>1217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29">
        <f t="shared" si="18"/>
        <v>44614</v>
      </c>
      <c r="H28" s="448"/>
    </row>
    <row r="29" spans="1:8" ht="15.75" hidden="1" customHeight="1" x14ac:dyDescent="0.2">
      <c r="B29" s="153" t="s">
        <v>1215</v>
      </c>
      <c r="C29" s="320" t="s">
        <v>1218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29">
        <f t="shared" si="18"/>
        <v>44621</v>
      </c>
      <c r="H29" s="448"/>
    </row>
    <row r="30" spans="1:8" ht="15.75" hidden="1" customHeight="1" x14ac:dyDescent="0.2">
      <c r="B30" s="153" t="s">
        <v>1215</v>
      </c>
      <c r="C30" s="320" t="s">
        <v>1219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29">
        <f t="shared" si="18"/>
        <v>44628</v>
      </c>
      <c r="H30" s="448"/>
    </row>
    <row r="31" spans="1:8" ht="15.75" hidden="1" customHeight="1" x14ac:dyDescent="0.2">
      <c r="B31" s="153" t="s">
        <v>1215</v>
      </c>
      <c r="C31" s="320" t="s">
        <v>1220</v>
      </c>
      <c r="D31" s="320">
        <v>44638</v>
      </c>
      <c r="E31" s="320">
        <f t="shared" si="37"/>
        <v>44641</v>
      </c>
      <c r="F31" s="320">
        <f t="shared" si="38"/>
        <v>44642</v>
      </c>
      <c r="G31" s="429">
        <f t="shared" si="18"/>
        <v>44635</v>
      </c>
      <c r="H31" s="448"/>
    </row>
    <row r="32" spans="1:8" ht="15.75" hidden="1" customHeight="1" x14ac:dyDescent="0.2">
      <c r="A32" s="567" t="s">
        <v>1221</v>
      </c>
      <c r="B32" s="438" t="s">
        <v>1222</v>
      </c>
      <c r="C32" s="320" t="s">
        <v>1223</v>
      </c>
      <c r="D32" s="320">
        <v>44645</v>
      </c>
      <c r="E32" s="320">
        <f t="shared" si="37"/>
        <v>44648</v>
      </c>
      <c r="F32" s="320">
        <f t="shared" si="38"/>
        <v>44649</v>
      </c>
      <c r="G32" s="429">
        <f t="shared" si="18"/>
        <v>44642</v>
      </c>
      <c r="H32" s="448"/>
    </row>
    <row r="33" spans="1:8" ht="15.75" hidden="1" customHeight="1" x14ac:dyDescent="0.2">
      <c r="B33" s="153" t="s">
        <v>1215</v>
      </c>
      <c r="C33" s="320" t="s">
        <v>1224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29">
        <f t="shared" si="18"/>
        <v>44649</v>
      </c>
      <c r="H33" s="448"/>
    </row>
    <row r="34" spans="1:8" ht="15.75" hidden="1" customHeight="1" x14ac:dyDescent="0.2">
      <c r="B34" s="153" t="s">
        <v>1215</v>
      </c>
      <c r="C34" s="320" t="s">
        <v>1225</v>
      </c>
      <c r="D34" s="320">
        <v>44655</v>
      </c>
      <c r="E34" s="320">
        <f t="shared" si="39"/>
        <v>44658</v>
      </c>
      <c r="F34" s="320">
        <f t="shared" si="40"/>
        <v>44659</v>
      </c>
      <c r="G34" s="429">
        <f t="shared" si="18"/>
        <v>44656</v>
      </c>
      <c r="H34" s="448"/>
    </row>
    <row r="35" spans="1:8" ht="15.75" hidden="1" customHeight="1" x14ac:dyDescent="0.2">
      <c r="B35" s="153" t="s">
        <v>1215</v>
      </c>
      <c r="C35" s="320" t="s">
        <v>1226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29">
        <f t="shared" si="18"/>
        <v>44663</v>
      </c>
      <c r="H35" s="448"/>
    </row>
    <row r="36" spans="1:8" ht="15.75" hidden="1" customHeight="1" x14ac:dyDescent="0.2">
      <c r="B36" s="153" t="s">
        <v>1215</v>
      </c>
      <c r="C36" s="320" t="s">
        <v>1227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29">
        <f t="shared" si="18"/>
        <v>44670</v>
      </c>
      <c r="H36" s="448"/>
    </row>
    <row r="37" spans="1:8" ht="15.75" hidden="1" customHeight="1" x14ac:dyDescent="0.2">
      <c r="B37" s="153" t="s">
        <v>1215</v>
      </c>
      <c r="C37" s="320" t="s">
        <v>1228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29">
        <f t="shared" si="18"/>
        <v>44677</v>
      </c>
      <c r="H37" s="448"/>
    </row>
    <row r="38" spans="1:8" ht="15.75" hidden="1" customHeight="1" x14ac:dyDescent="0.2">
      <c r="B38" s="153" t="s">
        <v>1215</v>
      </c>
      <c r="C38" s="320" t="s">
        <v>1229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29">
        <f t="shared" si="18"/>
        <v>44684</v>
      </c>
      <c r="H38" s="448"/>
    </row>
    <row r="39" spans="1:8" ht="15.75" hidden="1" customHeight="1" x14ac:dyDescent="0.2">
      <c r="A39" s="366" t="s">
        <v>1221</v>
      </c>
      <c r="B39" s="153" t="s">
        <v>1230</v>
      </c>
      <c r="C39" s="320" t="s">
        <v>1231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29">
        <f t="shared" si="18"/>
        <v>44691</v>
      </c>
      <c r="H39" s="448"/>
    </row>
    <row r="40" spans="1:8" ht="15.75" hidden="1" customHeight="1" x14ac:dyDescent="0.2">
      <c r="A40" s="366" t="s">
        <v>1221</v>
      </c>
      <c r="B40" s="153" t="s">
        <v>1230</v>
      </c>
      <c r="C40" s="320" t="s">
        <v>1232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29">
        <f t="shared" si="18"/>
        <v>44698</v>
      </c>
      <c r="H40" s="448"/>
    </row>
    <row r="41" spans="1:8" ht="15.75" hidden="1" customHeight="1" x14ac:dyDescent="0.2">
      <c r="A41" s="366" t="s">
        <v>1233</v>
      </c>
      <c r="B41" s="153" t="s">
        <v>469</v>
      </c>
      <c r="C41" s="320" t="s">
        <v>1234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29">
        <f t="shared" si="18"/>
        <v>44705</v>
      </c>
      <c r="H41" s="448"/>
    </row>
    <row r="42" spans="1:8" ht="15.75" hidden="1" customHeight="1" x14ac:dyDescent="0.2">
      <c r="A42" s="366" t="s">
        <v>1233</v>
      </c>
      <c r="B42" s="164" t="s">
        <v>469</v>
      </c>
      <c r="C42" s="155" t="s">
        <v>1235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29">
        <f t="shared" si="18"/>
        <v>44712</v>
      </c>
      <c r="H42" s="448"/>
    </row>
    <row r="43" spans="1:8" ht="15.75" hidden="1" customHeight="1" x14ac:dyDescent="0.2">
      <c r="A43" s="366" t="s">
        <v>1233</v>
      </c>
      <c r="B43" s="153" t="s">
        <v>469</v>
      </c>
      <c r="C43" s="320" t="s">
        <v>1236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29">
        <f t="shared" si="18"/>
        <v>44719</v>
      </c>
      <c r="H43" s="448"/>
    </row>
    <row r="44" spans="1:8" ht="15.75" hidden="1" customHeight="1" x14ac:dyDescent="0.2">
      <c r="A44" s="366" t="s">
        <v>1233</v>
      </c>
      <c r="B44" s="153" t="s">
        <v>469</v>
      </c>
      <c r="C44" s="320" t="s">
        <v>1237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29">
        <f t="shared" si="18"/>
        <v>44726</v>
      </c>
      <c r="H44" s="448"/>
    </row>
    <row r="45" spans="1:8" ht="15.75" hidden="1" customHeight="1" x14ac:dyDescent="0.2">
      <c r="A45" s="366" t="s">
        <v>1233</v>
      </c>
      <c r="B45" s="153" t="s">
        <v>469</v>
      </c>
      <c r="C45" s="320" t="s">
        <v>1238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29">
        <f t="shared" si="18"/>
        <v>44733</v>
      </c>
      <c r="H45" s="448"/>
    </row>
    <row r="46" spans="1:8" ht="15.75" hidden="1" customHeight="1" x14ac:dyDescent="0.2">
      <c r="B46" s="153" t="s">
        <v>469</v>
      </c>
      <c r="C46" s="320" t="s">
        <v>1239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29">
        <f t="shared" si="18"/>
        <v>44740</v>
      </c>
      <c r="H46" s="448"/>
    </row>
    <row r="47" spans="1:8" ht="15.75" hidden="1" customHeight="1" x14ac:dyDescent="0.2">
      <c r="B47" s="153" t="s">
        <v>469</v>
      </c>
      <c r="C47" s="320" t="s">
        <v>1240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29">
        <f t="shared" si="18"/>
        <v>44747</v>
      </c>
      <c r="H47" s="448"/>
    </row>
    <row r="48" spans="1:8" ht="15.75" hidden="1" customHeight="1" x14ac:dyDescent="0.2">
      <c r="B48" s="153" t="s">
        <v>469</v>
      </c>
      <c r="C48" s="320" t="s">
        <v>1241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29">
        <f t="shared" si="18"/>
        <v>44754</v>
      </c>
      <c r="H48" s="448"/>
    </row>
    <row r="49" spans="1:8" ht="15.75" hidden="1" customHeight="1" x14ac:dyDescent="0.2">
      <c r="A49" s="366" t="s">
        <v>1242</v>
      </c>
      <c r="B49" s="438" t="s">
        <v>1243</v>
      </c>
      <c r="C49" s="320" t="s">
        <v>1244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29">
        <f t="shared" si="18"/>
        <v>44761</v>
      </c>
      <c r="H49" s="448"/>
    </row>
    <row r="50" spans="1:8" ht="15.75" hidden="1" customHeight="1" x14ac:dyDescent="0.2">
      <c r="A50" s="366" t="s">
        <v>1245</v>
      </c>
      <c r="B50" s="592" t="s">
        <v>388</v>
      </c>
      <c r="C50" s="320" t="s">
        <v>1246</v>
      </c>
      <c r="D50" s="492">
        <v>44767</v>
      </c>
      <c r="E50" s="492">
        <f t="shared" si="66"/>
        <v>44770</v>
      </c>
      <c r="F50" s="492">
        <f t="shared" si="67"/>
        <v>44771</v>
      </c>
      <c r="G50" s="429">
        <f t="shared" si="18"/>
        <v>44768</v>
      </c>
      <c r="H50" s="448"/>
    </row>
    <row r="51" spans="1:8" ht="15.75" hidden="1" customHeight="1" x14ac:dyDescent="0.2">
      <c r="A51" s="366" t="s">
        <v>1247</v>
      </c>
      <c r="B51" s="438" t="s">
        <v>1222</v>
      </c>
      <c r="C51" s="320" t="s">
        <v>1248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29">
        <f t="shared" si="18"/>
        <v>44775</v>
      </c>
      <c r="H51" s="448"/>
    </row>
    <row r="52" spans="1:8" ht="15.75" hidden="1" customHeight="1" x14ac:dyDescent="0.2">
      <c r="A52" s="366" t="s">
        <v>1247</v>
      </c>
      <c r="B52" s="438" t="s">
        <v>1222</v>
      </c>
      <c r="C52" s="320" t="s">
        <v>1249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29">
        <f t="shared" si="18"/>
        <v>44782</v>
      </c>
      <c r="H52" s="448"/>
    </row>
    <row r="53" spans="1:8" ht="15.75" hidden="1" customHeight="1" x14ac:dyDescent="0.2">
      <c r="A53" s="366" t="s">
        <v>1247</v>
      </c>
      <c r="B53" s="438" t="s">
        <v>1222</v>
      </c>
      <c r="C53" s="320" t="s">
        <v>1250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29">
        <f t="shared" si="18"/>
        <v>44789</v>
      </c>
      <c r="H53" s="448"/>
    </row>
    <row r="54" spans="1:8" ht="15.75" hidden="1" customHeight="1" x14ac:dyDescent="0.2">
      <c r="A54" s="366" t="s">
        <v>1251</v>
      </c>
      <c r="B54" s="438" t="s">
        <v>1222</v>
      </c>
      <c r="C54" s="320" t="s">
        <v>1252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29">
        <f t="shared" si="18"/>
        <v>44796</v>
      </c>
      <c r="H54" s="448"/>
    </row>
    <row r="55" spans="1:8" ht="15.75" hidden="1" customHeight="1" x14ac:dyDescent="0.2">
      <c r="A55" s="366" t="s">
        <v>1253</v>
      </c>
      <c r="B55" s="438" t="s">
        <v>1222</v>
      </c>
      <c r="C55" s="320" t="s">
        <v>1254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29">
        <f t="shared" si="18"/>
        <v>44803</v>
      </c>
      <c r="H55" s="448"/>
    </row>
    <row r="56" spans="1:8" ht="15.75" hidden="1" customHeight="1" x14ac:dyDescent="0.2">
      <c r="B56" s="438" t="s">
        <v>1222</v>
      </c>
      <c r="C56" s="320" t="s">
        <v>1255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29">
        <f t="shared" si="18"/>
        <v>44810</v>
      </c>
      <c r="H56" s="448"/>
    </row>
    <row r="57" spans="1:8" ht="15.75" hidden="1" customHeight="1" x14ac:dyDescent="0.2">
      <c r="B57" s="438" t="s">
        <v>1222</v>
      </c>
      <c r="C57" s="320" t="s">
        <v>1256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29">
        <f t="shared" si="18"/>
        <v>44817</v>
      </c>
      <c r="H57" s="448"/>
    </row>
    <row r="58" spans="1:8" ht="15.75" hidden="1" customHeight="1" x14ac:dyDescent="0.2">
      <c r="B58" s="438" t="s">
        <v>1222</v>
      </c>
      <c r="C58" s="320" t="s">
        <v>1257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29">
        <f t="shared" si="18"/>
        <v>44824</v>
      </c>
      <c r="H58" s="448"/>
    </row>
    <row r="59" spans="1:8" ht="15.75" hidden="1" customHeight="1" x14ac:dyDescent="0.2">
      <c r="B59" s="438" t="s">
        <v>1222</v>
      </c>
      <c r="C59" s="320" t="s">
        <v>1258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29">
        <f t="shared" si="18"/>
        <v>44831</v>
      </c>
      <c r="H59" s="448"/>
    </row>
    <row r="60" spans="1:8" ht="15.75" hidden="1" customHeight="1" x14ac:dyDescent="0.2">
      <c r="B60" s="438" t="s">
        <v>1222</v>
      </c>
      <c r="C60" s="320" t="s">
        <v>1259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29">
        <f t="shared" si="18"/>
        <v>44838</v>
      </c>
      <c r="H60" s="448"/>
    </row>
    <row r="61" spans="1:8" ht="15.75" hidden="1" customHeight="1" x14ac:dyDescent="0.2">
      <c r="B61" s="438" t="s">
        <v>1222</v>
      </c>
      <c r="C61" s="320" t="s">
        <v>1260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29">
        <f t="shared" si="18"/>
        <v>44845</v>
      </c>
      <c r="H61" s="448"/>
    </row>
    <row r="62" spans="1:8" ht="15.75" hidden="1" customHeight="1" x14ac:dyDescent="0.2">
      <c r="B62" s="438" t="s">
        <v>1222</v>
      </c>
      <c r="C62" s="320" t="s">
        <v>1261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29">
        <f t="shared" si="18"/>
        <v>44852</v>
      </c>
      <c r="H62" s="448"/>
    </row>
    <row r="63" spans="1:8" ht="15.75" hidden="1" customHeight="1" x14ac:dyDescent="0.2">
      <c r="B63" s="438" t="s">
        <v>1222</v>
      </c>
      <c r="C63" s="320" t="s">
        <v>1262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29">
        <f t="shared" si="18"/>
        <v>44859</v>
      </c>
      <c r="H63" s="448"/>
    </row>
    <row r="64" spans="1:8" ht="15.75" hidden="1" customHeight="1" x14ac:dyDescent="0.2">
      <c r="B64" s="438" t="s">
        <v>1222</v>
      </c>
      <c r="C64" s="320" t="s">
        <v>1263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29">
        <f t="shared" si="18"/>
        <v>44866</v>
      </c>
      <c r="H64" s="448"/>
    </row>
    <row r="65" spans="1:8" ht="15.75" hidden="1" customHeight="1" x14ac:dyDescent="0.2">
      <c r="B65" s="438" t="s">
        <v>1222</v>
      </c>
      <c r="C65" s="320" t="s">
        <v>1264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29">
        <f t="shared" si="18"/>
        <v>44873</v>
      </c>
      <c r="H65" s="448"/>
    </row>
    <row r="66" spans="1:8" ht="15.75" hidden="1" customHeight="1" x14ac:dyDescent="0.2">
      <c r="B66" s="438" t="s">
        <v>1222</v>
      </c>
      <c r="C66" s="320" t="s">
        <v>1265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29">
        <f t="shared" si="18"/>
        <v>44880</v>
      </c>
      <c r="H66" s="448"/>
    </row>
    <row r="67" spans="1:8" ht="15.75" hidden="1" customHeight="1" x14ac:dyDescent="0.2">
      <c r="B67" s="438" t="s">
        <v>1222</v>
      </c>
      <c r="C67" s="320" t="s">
        <v>1266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29">
        <f t="shared" si="18"/>
        <v>44887</v>
      </c>
      <c r="H67" s="448"/>
    </row>
    <row r="68" spans="1:8" ht="15.75" hidden="1" customHeight="1" x14ac:dyDescent="0.2">
      <c r="B68" s="438" t="s">
        <v>1222</v>
      </c>
      <c r="C68" s="320" t="s">
        <v>1267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29">
        <f t="shared" si="18"/>
        <v>44894</v>
      </c>
      <c r="H68" s="448"/>
    </row>
    <row r="69" spans="1:8" ht="15.75" hidden="1" customHeight="1" x14ac:dyDescent="0.2">
      <c r="A69" s="366" t="s">
        <v>1268</v>
      </c>
      <c r="B69" s="592" t="s">
        <v>1269</v>
      </c>
      <c r="C69" s="320" t="s">
        <v>1270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29">
        <f t="shared" si="18"/>
        <v>44901</v>
      </c>
      <c r="H69" s="448"/>
    </row>
    <row r="70" spans="1:8" ht="15.75" hidden="1" customHeight="1" x14ac:dyDescent="0.2">
      <c r="A70" s="366" t="s">
        <v>1271</v>
      </c>
      <c r="B70" s="592" t="s">
        <v>1269</v>
      </c>
      <c r="C70" s="320" t="s">
        <v>1272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29">
        <f t="shared" si="18"/>
        <v>44908</v>
      </c>
      <c r="H70" s="448"/>
    </row>
    <row r="71" spans="1:8" ht="15.75" hidden="1" customHeight="1" x14ac:dyDescent="0.2">
      <c r="A71" s="366" t="s">
        <v>1273</v>
      </c>
      <c r="B71" s="438" t="s">
        <v>1274</v>
      </c>
      <c r="C71" s="320" t="s">
        <v>1275</v>
      </c>
      <c r="D71" s="492">
        <v>44914</v>
      </c>
      <c r="E71" s="492">
        <f t="shared" ref="E71" si="104">D71+3</f>
        <v>44917</v>
      </c>
      <c r="F71" s="492">
        <f t="shared" ref="F71" si="105">E71+1</f>
        <v>44918</v>
      </c>
      <c r="G71" s="429">
        <f t="shared" si="18"/>
        <v>44915</v>
      </c>
      <c r="H71" s="448"/>
    </row>
    <row r="72" spans="1:8" ht="15.75" hidden="1" customHeight="1" x14ac:dyDescent="0.2">
      <c r="A72" s="366" t="s">
        <v>1273</v>
      </c>
      <c r="B72" s="438" t="s">
        <v>1274</v>
      </c>
      <c r="C72" s="320" t="s">
        <v>1276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29">
        <f t="shared" si="18"/>
        <v>44922</v>
      </c>
      <c r="H72" s="448"/>
    </row>
    <row r="73" spans="1:8" ht="15.75" hidden="1" customHeight="1" x14ac:dyDescent="0.2">
      <c r="A73" s="366" t="s">
        <v>1277</v>
      </c>
      <c r="B73" s="592" t="s">
        <v>388</v>
      </c>
      <c r="C73" s="320" t="s">
        <v>1278</v>
      </c>
      <c r="D73" s="492">
        <f t="shared" si="41"/>
        <v>44932</v>
      </c>
      <c r="E73" s="492">
        <f t="shared" ref="E73" si="108">D73+3</f>
        <v>44935</v>
      </c>
      <c r="F73" s="492">
        <f t="shared" ref="F73" si="109">E73+1</f>
        <v>44936</v>
      </c>
      <c r="G73" s="429">
        <f t="shared" si="18"/>
        <v>44929</v>
      </c>
      <c r="H73" s="448"/>
    </row>
    <row r="74" spans="1:8" ht="15.75" hidden="1" customHeight="1" x14ac:dyDescent="0.2">
      <c r="A74" s="366" t="s">
        <v>1273</v>
      </c>
      <c r="B74" s="438" t="s">
        <v>1274</v>
      </c>
      <c r="C74" s="320" t="s">
        <v>1279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29">
        <f t="shared" si="18"/>
        <v>44936</v>
      </c>
      <c r="H74" s="448"/>
    </row>
    <row r="75" spans="1:8" ht="15.75" hidden="1" customHeight="1" x14ac:dyDescent="0.2">
      <c r="A75" s="366" t="s">
        <v>1273</v>
      </c>
      <c r="B75" s="438" t="s">
        <v>1274</v>
      </c>
      <c r="C75" s="320" t="s">
        <v>1280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29">
        <f t="shared" si="18"/>
        <v>44943</v>
      </c>
      <c r="H75" s="448"/>
    </row>
    <row r="76" spans="1:8" ht="15.75" hidden="1" customHeight="1" x14ac:dyDescent="0.2">
      <c r="A76" s="366" t="s">
        <v>1273</v>
      </c>
      <c r="B76" s="438" t="s">
        <v>1274</v>
      </c>
      <c r="C76" s="320" t="s">
        <v>1281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29">
        <f t="shared" si="18"/>
        <v>44950</v>
      </c>
      <c r="H76" s="448"/>
    </row>
    <row r="77" spans="1:8" ht="15.75" hidden="1" customHeight="1" x14ac:dyDescent="0.2">
      <c r="B77" s="438" t="s">
        <v>1274</v>
      </c>
      <c r="C77" s="320" t="s">
        <v>1282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29">
        <f t="shared" si="18"/>
        <v>44957</v>
      </c>
      <c r="H77" s="448"/>
    </row>
    <row r="78" spans="1:8" ht="15.75" hidden="1" customHeight="1" x14ac:dyDescent="0.2">
      <c r="B78" s="438" t="s">
        <v>1274</v>
      </c>
      <c r="C78" s="320" t="s">
        <v>1283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29">
        <f t="shared" si="18"/>
        <v>44964</v>
      </c>
      <c r="H78" s="448"/>
    </row>
    <row r="79" spans="1:8" ht="15.75" hidden="1" customHeight="1" x14ac:dyDescent="0.2">
      <c r="B79" s="438" t="s">
        <v>1274</v>
      </c>
      <c r="C79" s="320" t="s">
        <v>1284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29">
        <f t="shared" si="18"/>
        <v>44971</v>
      </c>
      <c r="H79" s="448"/>
    </row>
    <row r="80" spans="1:8" ht="15.75" hidden="1" customHeight="1" x14ac:dyDescent="0.2">
      <c r="B80" s="438" t="s">
        <v>1274</v>
      </c>
      <c r="C80" s="320" t="s">
        <v>1285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29">
        <f t="shared" si="18"/>
        <v>44978</v>
      </c>
      <c r="H80" s="448"/>
    </row>
    <row r="81" spans="1:9" ht="15.75" customHeight="1" x14ac:dyDescent="0.2">
      <c r="B81" s="438" t="s">
        <v>1274</v>
      </c>
      <c r="C81" s="320" t="s">
        <v>1286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29">
        <f t="shared" si="18"/>
        <v>44985</v>
      </c>
      <c r="H81" s="448"/>
    </row>
    <row r="82" spans="1:9" ht="15.75" customHeight="1" x14ac:dyDescent="0.2">
      <c r="B82" s="438" t="s">
        <v>1274</v>
      </c>
      <c r="C82" s="320" t="s">
        <v>1287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29">
        <f t="shared" si="18"/>
        <v>44992</v>
      </c>
      <c r="H82" s="448"/>
    </row>
    <row r="83" spans="1:9" ht="15.75" customHeight="1" x14ac:dyDescent="0.2">
      <c r="B83" s="438" t="s">
        <v>1274</v>
      </c>
      <c r="C83" s="320" t="s">
        <v>1288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29">
        <f t="shared" si="18"/>
        <v>44999</v>
      </c>
      <c r="H83" s="448"/>
    </row>
    <row r="84" spans="1:9" ht="15.75" customHeight="1" x14ac:dyDescent="0.2">
      <c r="B84" s="438" t="s">
        <v>1274</v>
      </c>
      <c r="C84" s="320" t="s">
        <v>1289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29">
        <f t="shared" si="18"/>
        <v>45006</v>
      </c>
      <c r="H84" s="448">
        <v>45010</v>
      </c>
      <c r="I84" s="718" t="s">
        <v>1290</v>
      </c>
    </row>
    <row r="85" spans="1:9" ht="15.75" hidden="1" customHeight="1" x14ac:dyDescent="0.2">
      <c r="B85" s="438" t="s">
        <v>1274</v>
      </c>
      <c r="C85" s="320" t="s">
        <v>1291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29">
        <f t="shared" si="18"/>
        <v>45013</v>
      </c>
      <c r="H85" s="448">
        <v>45017</v>
      </c>
    </row>
    <row r="86" spans="1:9" ht="15.75" hidden="1" customHeight="1" x14ac:dyDescent="0.2">
      <c r="B86" s="438" t="s">
        <v>1274</v>
      </c>
      <c r="C86" s="320" t="s">
        <v>1292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29">
        <f t="shared" si="18"/>
        <v>45020</v>
      </c>
      <c r="H86" s="448">
        <v>45024</v>
      </c>
    </row>
    <row r="87" spans="1:9" ht="15.75" hidden="1" customHeight="1" x14ac:dyDescent="0.2">
      <c r="B87" s="438" t="s">
        <v>1274</v>
      </c>
      <c r="C87" s="320" t="s">
        <v>1293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29">
        <f t="shared" si="18"/>
        <v>45027</v>
      </c>
      <c r="H87" s="448"/>
    </row>
    <row r="88" spans="1:9" ht="15.75" hidden="1" customHeight="1" x14ac:dyDescent="0.2">
      <c r="B88" s="438" t="s">
        <v>1274</v>
      </c>
      <c r="C88" s="320" t="s">
        <v>1294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29">
        <f t="shared" si="18"/>
        <v>45034</v>
      </c>
      <c r="H88" s="448"/>
    </row>
    <row r="89" spans="1:9" ht="15.75" hidden="1" customHeight="1" x14ac:dyDescent="0.2">
      <c r="B89" s="438" t="s">
        <v>1274</v>
      </c>
      <c r="C89" s="320" t="s">
        <v>1295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29">
        <f t="shared" si="18"/>
        <v>45041</v>
      </c>
      <c r="H89" s="448"/>
    </row>
    <row r="90" spans="1:9" ht="15.75" customHeight="1" x14ac:dyDescent="0.2">
      <c r="B90" s="164"/>
      <c r="C90" s="155"/>
      <c r="D90" s="155"/>
      <c r="E90" s="155"/>
      <c r="F90" s="155"/>
      <c r="G90" s="431"/>
      <c r="H90" s="448"/>
    </row>
    <row r="91" spans="1:9" ht="15.75" customHeight="1" x14ac:dyDescent="0.2">
      <c r="B91" s="434" t="s">
        <v>829</v>
      </c>
      <c r="C91" s="146"/>
      <c r="D91" s="146"/>
      <c r="E91" s="146"/>
      <c r="F91" s="169"/>
    </row>
    <row r="92" spans="1:9" ht="16.5" hidden="1" customHeight="1" x14ac:dyDescent="0.2">
      <c r="B92" s="146"/>
      <c r="C92" s="147" t="s">
        <v>1296</v>
      </c>
      <c r="D92" s="148"/>
      <c r="E92" s="148"/>
    </row>
    <row r="93" spans="1:9" s="146" customFormat="1" ht="33" hidden="1" customHeight="1" x14ac:dyDescent="0.2">
      <c r="A93" s="210"/>
      <c r="B93" s="150"/>
      <c r="C93" s="151" t="s">
        <v>1297</v>
      </c>
      <c r="D93" s="413" t="s">
        <v>1182</v>
      </c>
      <c r="E93" s="163" t="s">
        <v>142</v>
      </c>
      <c r="F93" s="163" t="s">
        <v>1298</v>
      </c>
      <c r="G93" s="169"/>
    </row>
    <row r="94" spans="1:9" s="146" customFormat="1" ht="18" hidden="1" customHeight="1" x14ac:dyDescent="0.2">
      <c r="A94" s="210"/>
      <c r="B94" s="152" t="s">
        <v>380</v>
      </c>
      <c r="C94" s="152" t="s">
        <v>381</v>
      </c>
      <c r="D94" s="352"/>
      <c r="E94" s="332" t="s">
        <v>165</v>
      </c>
      <c r="F94" s="332" t="s">
        <v>312</v>
      </c>
      <c r="G94" s="169"/>
    </row>
    <row r="95" spans="1:9" s="146" customFormat="1" ht="18" hidden="1" customHeight="1" x14ac:dyDescent="0.2">
      <c r="A95" s="210" t="s">
        <v>1299</v>
      </c>
      <c r="B95" s="153" t="s">
        <v>1300</v>
      </c>
      <c r="C95" s="320" t="s">
        <v>1301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 x14ac:dyDescent="0.2">
      <c r="A96" s="210" t="s">
        <v>1302</v>
      </c>
      <c r="B96" s="216" t="s">
        <v>494</v>
      </c>
      <c r="C96" s="320" t="s">
        <v>1301</v>
      </c>
      <c r="D96" s="154">
        <f t="shared" ref="D96" si="143">D95+7</f>
        <v>43533</v>
      </c>
      <c r="E96" s="154"/>
      <c r="F96" s="154"/>
      <c r="G96" s="162" t="s">
        <v>1303</v>
      </c>
    </row>
    <row r="97" spans="1:12" s="146" customFormat="1" ht="17.25" hidden="1" customHeight="1" x14ac:dyDescent="0.2">
      <c r="A97" s="366"/>
      <c r="B97" s="156" t="s">
        <v>1304</v>
      </c>
      <c r="C97" s="187"/>
      <c r="D97" s="187"/>
      <c r="E97" s="187"/>
      <c r="F97" s="155"/>
      <c r="G97" s="155"/>
    </row>
    <row r="98" spans="1:12" s="146" customFormat="1" ht="18" hidden="1" customHeight="1" x14ac:dyDescent="0.2">
      <c r="A98" s="366"/>
      <c r="B98" s="157" t="s">
        <v>1305</v>
      </c>
      <c r="G98" s="155"/>
    </row>
    <row r="99" spans="1:12" s="146" customFormat="1" ht="18" hidden="1" customHeight="1" x14ac:dyDescent="0.2">
      <c r="A99" s="366"/>
      <c r="G99" s="155"/>
    </row>
    <row r="100" spans="1:12" s="146" customFormat="1" ht="16.5" hidden="1" customHeight="1" x14ac:dyDescent="0.2">
      <c r="A100" s="366"/>
      <c r="F100" s="169"/>
      <c r="I100" s="155"/>
      <c r="J100" s="155"/>
      <c r="K100" s="155"/>
    </row>
    <row r="101" spans="1:12" s="146" customFormat="1" ht="16.5" hidden="1" customHeight="1" x14ac:dyDescent="0.2">
      <c r="A101" s="366"/>
      <c r="C101" s="147" t="s">
        <v>1306</v>
      </c>
      <c r="F101" s="169"/>
      <c r="I101" s="155"/>
      <c r="J101" s="155"/>
      <c r="K101" s="155"/>
    </row>
    <row r="102" spans="1:12" s="146" customFormat="1" ht="16.5" hidden="1" customHeight="1" x14ac:dyDescent="0.2">
      <c r="A102" s="366"/>
      <c r="F102" s="169"/>
      <c r="I102" s="155"/>
      <c r="J102" s="155"/>
      <c r="K102" s="155"/>
    </row>
    <row r="103" spans="1:12" s="146" customFormat="1" ht="12" hidden="1" x14ac:dyDescent="0.2">
      <c r="A103" s="366"/>
      <c r="B103" s="150"/>
      <c r="C103" s="151" t="s">
        <v>1297</v>
      </c>
      <c r="D103" s="413" t="s">
        <v>1182</v>
      </c>
      <c r="E103" s="163" t="s">
        <v>142</v>
      </c>
      <c r="F103" s="163" t="s">
        <v>1298</v>
      </c>
      <c r="I103" s="155"/>
      <c r="J103" s="155"/>
      <c r="K103" s="155"/>
    </row>
    <row r="104" spans="1:12" s="146" customFormat="1" ht="16.5" hidden="1" customHeight="1" x14ac:dyDescent="0.2">
      <c r="A104" s="366"/>
      <c r="B104" s="152" t="s">
        <v>380</v>
      </c>
      <c r="C104" s="152" t="s">
        <v>381</v>
      </c>
      <c r="D104" s="352"/>
      <c r="E104" s="332" t="s">
        <v>165</v>
      </c>
      <c r="F104" s="332" t="s">
        <v>312</v>
      </c>
      <c r="I104" s="155"/>
      <c r="J104" s="155"/>
      <c r="K104" s="155"/>
    </row>
    <row r="105" spans="1:12" s="146" customFormat="1" ht="16.5" hidden="1" customHeight="1" x14ac:dyDescent="0.2">
      <c r="A105" s="210"/>
      <c r="B105" s="153" t="s">
        <v>1307</v>
      </c>
      <c r="C105" s="320" t="s">
        <v>1308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 x14ac:dyDescent="0.2">
      <c r="A106" s="210"/>
      <c r="B106" s="153" t="s">
        <v>1309</v>
      </c>
      <c r="C106" s="320" t="s">
        <v>1310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 x14ac:dyDescent="0.2">
      <c r="A107" s="210" t="s">
        <v>1311</v>
      </c>
      <c r="B107" s="153" t="s">
        <v>1312</v>
      </c>
      <c r="C107" s="320" t="s">
        <v>1313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 x14ac:dyDescent="0.2">
      <c r="A108" s="210"/>
      <c r="B108" s="153" t="s">
        <v>1309</v>
      </c>
      <c r="C108" s="320" t="s">
        <v>1314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 x14ac:dyDescent="0.2">
      <c r="A109" s="366"/>
      <c r="B109" s="156" t="s">
        <v>1304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 x14ac:dyDescent="0.2">
      <c r="A110" s="366"/>
      <c r="B110" s="157" t="s">
        <v>829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 x14ac:dyDescent="0.2">
      <c r="A111" s="366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 x14ac:dyDescent="0.2">
      <c r="A112" s="368"/>
      <c r="B112" s="192" t="s">
        <v>535</v>
      </c>
      <c r="C112" s="193"/>
      <c r="D112" s="193"/>
      <c r="E112" s="194"/>
      <c r="F112" s="195" t="s">
        <v>1315</v>
      </c>
      <c r="G112" s="195"/>
      <c r="H112" s="193"/>
      <c r="I112" s="193"/>
      <c r="J112" s="195" t="s">
        <v>537</v>
      </c>
      <c r="K112" s="195"/>
      <c r="L112" s="195"/>
    </row>
    <row r="113" spans="2:12" s="159" customFormat="1" ht="15.75" customHeight="1" x14ac:dyDescent="0.2">
      <c r="B113" s="197" t="s">
        <v>538</v>
      </c>
      <c r="C113" s="193"/>
      <c r="D113" s="198" t="s">
        <v>539</v>
      </c>
      <c r="E113" s="199"/>
      <c r="F113" s="197" t="s">
        <v>540</v>
      </c>
      <c r="G113" s="193"/>
      <c r="H113" s="198" t="s">
        <v>541</v>
      </c>
      <c r="I113" s="193"/>
      <c r="J113" s="197" t="s">
        <v>542</v>
      </c>
      <c r="K113" s="193"/>
      <c r="L113" s="198" t="s">
        <v>543</v>
      </c>
    </row>
    <row r="114" spans="2:12" s="159" customFormat="1" ht="15.75" customHeight="1" x14ac:dyDescent="0.2">
      <c r="B114" s="425" t="s">
        <v>544</v>
      </c>
      <c r="C114" s="202"/>
      <c r="D114" s="585" t="s">
        <v>545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549</v>
      </c>
      <c r="K114" s="202" t="s">
        <v>1316</v>
      </c>
      <c r="L114" s="203" t="s">
        <v>550</v>
      </c>
    </row>
    <row r="115" spans="2:12" s="159" customFormat="1" ht="15.75" customHeight="1" x14ac:dyDescent="0.2">
      <c r="B115" s="425" t="s">
        <v>551</v>
      </c>
      <c r="C115" s="202"/>
      <c r="D115" s="585" t="s">
        <v>552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556</v>
      </c>
      <c r="K115" s="202" t="s">
        <v>1317</v>
      </c>
      <c r="L115" s="203" t="s">
        <v>557</v>
      </c>
    </row>
    <row r="116" spans="2:12" s="159" customFormat="1" ht="15.75" customHeight="1" x14ac:dyDescent="0.2">
      <c r="B116" s="201" t="s">
        <v>1318</v>
      </c>
      <c r="C116" s="202"/>
      <c r="D116" s="203" t="s">
        <v>1319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1320</v>
      </c>
      <c r="K116" s="202" t="s">
        <v>1321</v>
      </c>
      <c r="L116" s="203" t="s">
        <v>1322</v>
      </c>
    </row>
    <row r="117" spans="2:12" s="159" customFormat="1" ht="15.75" customHeight="1" x14ac:dyDescent="0.2">
      <c r="B117" s="201" t="s">
        <v>565</v>
      </c>
      <c r="C117" s="202"/>
      <c r="D117" s="203" t="s">
        <v>566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570</v>
      </c>
      <c r="K117" s="202" t="s">
        <v>1323</v>
      </c>
      <c r="L117" s="203" t="s">
        <v>571</v>
      </c>
    </row>
    <row r="118" spans="2:12" s="159" customFormat="1" ht="15.75" customHeight="1" x14ac:dyDescent="0.2">
      <c r="B118" s="425" t="s">
        <v>572</v>
      </c>
      <c r="C118" s="202"/>
      <c r="D118" s="585" t="s">
        <v>573</v>
      </c>
      <c r="E118" s="197"/>
      <c r="F118" s="201"/>
      <c r="G118" s="202"/>
      <c r="H118" s="203"/>
      <c r="I118" s="193"/>
      <c r="J118" s="201" t="s">
        <v>577</v>
      </c>
      <c r="K118" s="202" t="s">
        <v>1324</v>
      </c>
      <c r="L118" s="203" t="s">
        <v>578</v>
      </c>
    </row>
    <row r="119" spans="2:12" s="159" customFormat="1" ht="15.75" customHeight="1" x14ac:dyDescent="0.2">
      <c r="B119" s="425" t="s">
        <v>1325</v>
      </c>
      <c r="C119" s="202"/>
      <c r="D119" s="585" t="s">
        <v>1326</v>
      </c>
      <c r="E119" s="197"/>
      <c r="F119" s="201"/>
      <c r="G119" s="202"/>
      <c r="H119" s="203"/>
      <c r="I119" s="193"/>
      <c r="J119" s="201" t="s">
        <v>1327</v>
      </c>
      <c r="K119" s="202" t="s">
        <v>1328</v>
      </c>
      <c r="L119" s="203" t="s">
        <v>1329</v>
      </c>
    </row>
    <row r="120" spans="2:12" s="159" customFormat="1" ht="15.75" customHeight="1" x14ac:dyDescent="0.2">
      <c r="B120" s="425" t="s">
        <v>1330</v>
      </c>
      <c r="C120" s="202"/>
      <c r="D120" s="585" t="s">
        <v>1331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 x14ac:dyDescent="0.2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x14ac:dyDescent="0.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 x14ac:dyDescent="0.2">
      <c r="B123" s="193" t="s">
        <v>1332</v>
      </c>
      <c r="C123" s="193" t="s">
        <v>1333</v>
      </c>
      <c r="D123" s="205"/>
      <c r="E123" s="193"/>
      <c r="F123" s="193" t="s">
        <v>1334</v>
      </c>
      <c r="G123" s="206" t="s">
        <v>1335</v>
      </c>
      <c r="H123" s="196"/>
      <c r="I123" s="193"/>
      <c r="J123" s="193" t="s">
        <v>1334</v>
      </c>
      <c r="K123" s="193" t="s">
        <v>1336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 x14ac:dyDescent="0.2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 x14ac:dyDescent="0.2">
      <c r="A2" s="508" t="s">
        <v>838</v>
      </c>
      <c r="B2" s="508" t="s">
        <v>839</v>
      </c>
      <c r="C2" s="508" t="s">
        <v>839</v>
      </c>
      <c r="D2" s="508" t="s">
        <v>840</v>
      </c>
      <c r="E2" s="508" t="s">
        <v>841</v>
      </c>
      <c r="F2" s="508" t="s">
        <v>206</v>
      </c>
      <c r="G2" s="509" t="s">
        <v>842</v>
      </c>
      <c r="H2" s="509" t="s">
        <v>843</v>
      </c>
      <c r="I2" s="510" t="s">
        <v>844</v>
      </c>
    </row>
    <row r="3" spans="1:10" ht="51" hidden="1" x14ac:dyDescent="0.2">
      <c r="A3" s="226" t="s">
        <v>845</v>
      </c>
      <c r="B3" s="226" t="s">
        <v>846</v>
      </c>
      <c r="C3" s="225"/>
      <c r="D3" s="225"/>
      <c r="E3" s="226" t="s">
        <v>846</v>
      </c>
      <c r="F3" s="227" t="s">
        <v>847</v>
      </c>
      <c r="G3" s="225"/>
      <c r="H3" s="227" t="s">
        <v>848</v>
      </c>
      <c r="I3" s="228" t="s">
        <v>849</v>
      </c>
    </row>
    <row r="4" spans="1:10" ht="51" hidden="1" x14ac:dyDescent="0.2">
      <c r="A4" s="229" t="s">
        <v>850</v>
      </c>
      <c r="B4" s="229" t="s">
        <v>851</v>
      </c>
      <c r="C4" s="229" t="s">
        <v>851</v>
      </c>
      <c r="D4" s="230"/>
      <c r="E4" s="229" t="s">
        <v>852</v>
      </c>
      <c r="F4" s="227" t="s">
        <v>183</v>
      </c>
      <c r="G4" s="225" t="s">
        <v>853</v>
      </c>
      <c r="H4" s="227" t="s">
        <v>848</v>
      </c>
      <c r="I4" s="228" t="s">
        <v>854</v>
      </c>
    </row>
    <row r="5" spans="1:10" ht="51" hidden="1" x14ac:dyDescent="0.2">
      <c r="A5" s="229" t="s">
        <v>850</v>
      </c>
      <c r="B5" s="229" t="s">
        <v>855</v>
      </c>
      <c r="C5" s="229" t="s">
        <v>855</v>
      </c>
      <c r="D5" s="230"/>
      <c r="E5" s="229" t="s">
        <v>856</v>
      </c>
      <c r="F5" s="227" t="s">
        <v>183</v>
      </c>
      <c r="G5" s="225" t="s">
        <v>857</v>
      </c>
      <c r="H5" s="227" t="s">
        <v>848</v>
      </c>
      <c r="I5" s="228" t="s">
        <v>854</v>
      </c>
    </row>
    <row r="6" spans="1:10" ht="51" hidden="1" x14ac:dyDescent="0.2">
      <c r="A6" s="229" t="s">
        <v>858</v>
      </c>
      <c r="B6" s="229" t="s">
        <v>859</v>
      </c>
      <c r="C6" s="229" t="s">
        <v>859</v>
      </c>
      <c r="D6" s="227"/>
      <c r="E6" s="229" t="s">
        <v>859</v>
      </c>
      <c r="F6" s="227" t="s">
        <v>183</v>
      </c>
      <c r="G6" s="225" t="s">
        <v>182</v>
      </c>
      <c r="H6" s="227" t="s">
        <v>848</v>
      </c>
      <c r="I6" s="228" t="s">
        <v>854</v>
      </c>
    </row>
    <row r="7" spans="1:10" hidden="1" x14ac:dyDescent="0.2">
      <c r="A7" s="224" t="s">
        <v>860</v>
      </c>
      <c r="B7" s="224" t="s">
        <v>861</v>
      </c>
      <c r="C7" s="224" t="s">
        <v>862</v>
      </c>
      <c r="D7" s="224" t="s">
        <v>863</v>
      </c>
      <c r="E7" s="224" t="s">
        <v>864</v>
      </c>
      <c r="F7" s="224" t="s">
        <v>206</v>
      </c>
      <c r="G7" s="225" t="s">
        <v>865</v>
      </c>
      <c r="H7" s="225" t="s">
        <v>843</v>
      </c>
      <c r="I7" s="222"/>
    </row>
    <row r="8" spans="1:10" hidden="1" x14ac:dyDescent="0.2">
      <c r="A8" s="224" t="s">
        <v>860</v>
      </c>
      <c r="B8" s="224" t="s">
        <v>861</v>
      </c>
      <c r="C8" s="224" t="s">
        <v>866</v>
      </c>
      <c r="D8" s="224" t="s">
        <v>867</v>
      </c>
      <c r="E8" s="224" t="s">
        <v>868</v>
      </c>
      <c r="F8" s="224" t="s">
        <v>206</v>
      </c>
      <c r="G8" s="225"/>
      <c r="H8" s="225" t="s">
        <v>843</v>
      </c>
      <c r="I8" s="222" t="s">
        <v>869</v>
      </c>
    </row>
    <row r="9" spans="1:10" hidden="1" x14ac:dyDescent="0.2">
      <c r="A9" s="224" t="s">
        <v>838</v>
      </c>
      <c r="B9" s="224" t="s">
        <v>870</v>
      </c>
      <c r="C9" s="224" t="s">
        <v>870</v>
      </c>
      <c r="D9" s="224" t="s">
        <v>871</v>
      </c>
      <c r="E9" s="224" t="s">
        <v>872</v>
      </c>
      <c r="F9" s="224" t="s">
        <v>206</v>
      </c>
      <c r="G9" s="225" t="s">
        <v>873</v>
      </c>
      <c r="H9" s="225" t="s">
        <v>843</v>
      </c>
      <c r="I9" s="222" t="s">
        <v>844</v>
      </c>
    </row>
    <row r="10" spans="1:10" hidden="1" x14ac:dyDescent="0.2">
      <c r="A10" s="333" t="s">
        <v>860</v>
      </c>
      <c r="B10" s="333" t="s">
        <v>874</v>
      </c>
      <c r="C10" s="333" t="s">
        <v>875</v>
      </c>
      <c r="D10" s="333" t="s">
        <v>876</v>
      </c>
      <c r="E10" s="333" t="s">
        <v>877</v>
      </c>
      <c r="F10" s="333" t="s">
        <v>206</v>
      </c>
      <c r="G10" s="334" t="s">
        <v>878</v>
      </c>
      <c r="H10" s="334" t="s">
        <v>843</v>
      </c>
      <c r="I10" s="335" t="s">
        <v>844</v>
      </c>
      <c r="J10" s="223" t="s">
        <v>879</v>
      </c>
    </row>
    <row r="11" spans="1:10" hidden="1" x14ac:dyDescent="0.2">
      <c r="A11" s="333" t="s">
        <v>860</v>
      </c>
      <c r="B11" s="333" t="s">
        <v>874</v>
      </c>
      <c r="C11" s="333" t="s">
        <v>880</v>
      </c>
      <c r="D11" s="333" t="s">
        <v>881</v>
      </c>
      <c r="E11" s="333" t="s">
        <v>882</v>
      </c>
      <c r="F11" s="333" t="s">
        <v>206</v>
      </c>
      <c r="G11" s="334" t="s">
        <v>883</v>
      </c>
      <c r="H11" s="334" t="s">
        <v>843</v>
      </c>
      <c r="I11" s="335" t="s">
        <v>844</v>
      </c>
      <c r="J11" s="223" t="s">
        <v>879</v>
      </c>
    </row>
    <row r="12" spans="1:10" hidden="1" x14ac:dyDescent="0.2">
      <c r="A12" s="224" t="s">
        <v>860</v>
      </c>
      <c r="B12" s="224" t="s">
        <v>874</v>
      </c>
      <c r="C12" s="224" t="s">
        <v>884</v>
      </c>
      <c r="D12" s="224"/>
      <c r="E12" s="224" t="s">
        <v>885</v>
      </c>
      <c r="F12" s="224" t="s">
        <v>206</v>
      </c>
      <c r="G12" s="225"/>
      <c r="H12" s="225" t="s">
        <v>843</v>
      </c>
      <c r="I12" s="222" t="s">
        <v>886</v>
      </c>
    </row>
    <row r="13" spans="1:10" hidden="1" x14ac:dyDescent="0.2">
      <c r="A13" s="224" t="s">
        <v>887</v>
      </c>
      <c r="B13" s="224" t="s">
        <v>888</v>
      </c>
      <c r="C13" s="224" t="s">
        <v>888</v>
      </c>
      <c r="D13" s="224" t="s">
        <v>889</v>
      </c>
      <c r="E13" s="224" t="s">
        <v>890</v>
      </c>
      <c r="F13" s="224" t="s">
        <v>206</v>
      </c>
      <c r="G13" s="225"/>
      <c r="H13" s="225" t="s">
        <v>843</v>
      </c>
      <c r="I13" s="222"/>
    </row>
    <row r="14" spans="1:10" hidden="1" x14ac:dyDescent="0.2">
      <c r="A14" s="224" t="s">
        <v>860</v>
      </c>
      <c r="B14" s="224" t="s">
        <v>891</v>
      </c>
      <c r="C14" s="224" t="s">
        <v>891</v>
      </c>
      <c r="D14" s="224" t="s">
        <v>892</v>
      </c>
      <c r="E14" s="224" t="s">
        <v>893</v>
      </c>
      <c r="F14" s="224" t="s">
        <v>206</v>
      </c>
      <c r="G14" s="225" t="s">
        <v>894</v>
      </c>
      <c r="H14" s="225" t="s">
        <v>843</v>
      </c>
      <c r="I14" s="222"/>
    </row>
    <row r="15" spans="1:10" ht="38.25" hidden="1" x14ac:dyDescent="0.2">
      <c r="A15" s="231" t="s">
        <v>895</v>
      </c>
      <c r="B15" s="231" t="s">
        <v>896</v>
      </c>
      <c r="C15" s="225"/>
      <c r="D15" s="225"/>
      <c r="E15" s="231" t="s">
        <v>896</v>
      </c>
      <c r="F15" s="227" t="s">
        <v>305</v>
      </c>
      <c r="G15" s="225"/>
      <c r="H15" s="227" t="s">
        <v>848</v>
      </c>
      <c r="I15" s="222" t="s">
        <v>897</v>
      </c>
    </row>
    <row r="16" spans="1:10" hidden="1" x14ac:dyDescent="0.2">
      <c r="A16" s="224" t="s">
        <v>860</v>
      </c>
      <c r="B16" s="224" t="s">
        <v>898</v>
      </c>
      <c r="C16" s="224" t="s">
        <v>899</v>
      </c>
      <c r="D16" s="224"/>
      <c r="E16" s="224" t="s">
        <v>900</v>
      </c>
      <c r="F16" s="224" t="s">
        <v>206</v>
      </c>
      <c r="G16" s="225" t="s">
        <v>901</v>
      </c>
      <c r="H16" s="225" t="s">
        <v>843</v>
      </c>
      <c r="I16" s="222" t="s">
        <v>902</v>
      </c>
    </row>
    <row r="17" spans="1:10" hidden="1" x14ac:dyDescent="0.2">
      <c r="A17" s="224" t="s">
        <v>860</v>
      </c>
      <c r="B17" s="224" t="s">
        <v>898</v>
      </c>
      <c r="C17" s="224" t="s">
        <v>903</v>
      </c>
      <c r="D17" s="224" t="s">
        <v>904</v>
      </c>
      <c r="E17" s="224" t="s">
        <v>905</v>
      </c>
      <c r="F17" s="224" t="s">
        <v>206</v>
      </c>
      <c r="G17" s="225" t="s">
        <v>243</v>
      </c>
      <c r="H17" s="225" t="s">
        <v>843</v>
      </c>
      <c r="I17" s="222"/>
    </row>
    <row r="18" spans="1:10" hidden="1" x14ac:dyDescent="0.2">
      <c r="A18" s="224" t="s">
        <v>860</v>
      </c>
      <c r="B18" s="224" t="s">
        <v>898</v>
      </c>
      <c r="C18" s="224" t="s">
        <v>906</v>
      </c>
      <c r="D18" s="224" t="s">
        <v>907</v>
      </c>
      <c r="E18" s="224" t="s">
        <v>908</v>
      </c>
      <c r="F18" s="224" t="s">
        <v>206</v>
      </c>
      <c r="G18" s="225" t="s">
        <v>909</v>
      </c>
      <c r="H18" s="225" t="s">
        <v>843</v>
      </c>
      <c r="I18" s="222" t="s">
        <v>910</v>
      </c>
    </row>
    <row r="19" spans="1:10" hidden="1" x14ac:dyDescent="0.2">
      <c r="A19" s="224" t="s">
        <v>911</v>
      </c>
      <c r="B19" s="224" t="s">
        <v>912</v>
      </c>
      <c r="C19" s="224" t="s">
        <v>912</v>
      </c>
      <c r="D19" s="224" t="s">
        <v>913</v>
      </c>
      <c r="E19" s="224" t="s">
        <v>914</v>
      </c>
      <c r="F19" s="224" t="s">
        <v>206</v>
      </c>
      <c r="G19" s="225" t="s">
        <v>915</v>
      </c>
      <c r="H19" s="225" t="s">
        <v>843</v>
      </c>
      <c r="I19" s="222"/>
    </row>
    <row r="20" spans="1:10" hidden="1" x14ac:dyDescent="0.2">
      <c r="A20" s="232" t="s">
        <v>916</v>
      </c>
      <c r="B20" s="233" t="s">
        <v>917</v>
      </c>
      <c r="C20" s="233" t="s">
        <v>917</v>
      </c>
      <c r="D20" s="225"/>
      <c r="E20" s="233" t="s">
        <v>918</v>
      </c>
      <c r="F20" s="227" t="s">
        <v>252</v>
      </c>
      <c r="G20" s="225" t="s">
        <v>919</v>
      </c>
      <c r="H20" s="227" t="s">
        <v>848</v>
      </c>
      <c r="I20" s="222"/>
    </row>
    <row r="21" spans="1:10" ht="15" hidden="1" x14ac:dyDescent="0.2">
      <c r="A21" s="224" t="s">
        <v>860</v>
      </c>
      <c r="B21" s="224" t="s">
        <v>920</v>
      </c>
      <c r="C21" s="224" t="s">
        <v>920</v>
      </c>
      <c r="D21" s="224" t="s">
        <v>921</v>
      </c>
      <c r="E21" s="224" t="s">
        <v>922</v>
      </c>
      <c r="F21" s="224" t="s">
        <v>206</v>
      </c>
      <c r="G21" s="225" t="s">
        <v>923</v>
      </c>
      <c r="H21" s="225" t="s">
        <v>843</v>
      </c>
      <c r="I21" s="222"/>
      <c r="J21" s="234"/>
    </row>
    <row r="22" spans="1:10" ht="51" hidden="1" x14ac:dyDescent="0.2">
      <c r="A22" s="235" t="s">
        <v>924</v>
      </c>
      <c r="B22" s="235" t="s">
        <v>925</v>
      </c>
      <c r="C22" s="225"/>
      <c r="D22" s="225"/>
      <c r="E22" s="235" t="s">
        <v>925</v>
      </c>
      <c r="F22" s="227" t="s">
        <v>847</v>
      </c>
      <c r="G22" s="225" t="s">
        <v>926</v>
      </c>
      <c r="H22" s="227" t="s">
        <v>848</v>
      </c>
      <c r="I22" s="228" t="s">
        <v>849</v>
      </c>
      <c r="J22" s="234"/>
    </row>
    <row r="23" spans="1:10" ht="15" hidden="1" x14ac:dyDescent="0.2">
      <c r="A23" s="224" t="s">
        <v>860</v>
      </c>
      <c r="B23" s="224" t="s">
        <v>927</v>
      </c>
      <c r="C23" s="224" t="s">
        <v>927</v>
      </c>
      <c r="D23" s="224" t="s">
        <v>928</v>
      </c>
      <c r="E23" s="224" t="s">
        <v>929</v>
      </c>
      <c r="F23" s="224" t="s">
        <v>206</v>
      </c>
      <c r="G23" s="225"/>
      <c r="H23" s="225" t="s">
        <v>843</v>
      </c>
      <c r="I23" s="222"/>
      <c r="J23" s="234"/>
    </row>
    <row r="24" spans="1:10" ht="15" hidden="1" x14ac:dyDescent="0.2">
      <c r="A24" s="224" t="s">
        <v>860</v>
      </c>
      <c r="B24" s="224" t="s">
        <v>927</v>
      </c>
      <c r="C24" s="224" t="s">
        <v>927</v>
      </c>
      <c r="D24" s="224" t="s">
        <v>930</v>
      </c>
      <c r="E24" s="224" t="s">
        <v>929</v>
      </c>
      <c r="F24" s="224" t="s">
        <v>206</v>
      </c>
      <c r="G24" s="225"/>
      <c r="H24" s="225" t="s">
        <v>843</v>
      </c>
      <c r="I24" s="222"/>
      <c r="J24" s="236"/>
    </row>
    <row r="25" spans="1:10" ht="15" hidden="1" x14ac:dyDescent="0.2">
      <c r="A25" s="224" t="s">
        <v>860</v>
      </c>
      <c r="B25" s="224" t="s">
        <v>931</v>
      </c>
      <c r="C25" s="224" t="s">
        <v>932</v>
      </c>
      <c r="D25" s="224" t="s">
        <v>933</v>
      </c>
      <c r="E25" s="224" t="s">
        <v>934</v>
      </c>
      <c r="F25" s="224" t="s">
        <v>206</v>
      </c>
      <c r="G25" s="225" t="s">
        <v>935</v>
      </c>
      <c r="H25" s="225" t="s">
        <v>843</v>
      </c>
      <c r="I25" s="222" t="s">
        <v>936</v>
      </c>
      <c r="J25" s="234"/>
    </row>
    <row r="26" spans="1:10" ht="15" hidden="1" x14ac:dyDescent="0.2">
      <c r="A26" s="224" t="s">
        <v>860</v>
      </c>
      <c r="B26" s="224" t="s">
        <v>931</v>
      </c>
      <c r="C26" s="224" t="s">
        <v>932</v>
      </c>
      <c r="D26" s="224" t="s">
        <v>937</v>
      </c>
      <c r="E26" s="224" t="s">
        <v>934</v>
      </c>
      <c r="F26" s="224" t="s">
        <v>206</v>
      </c>
      <c r="G26" s="225" t="s">
        <v>935</v>
      </c>
      <c r="H26" s="225" t="s">
        <v>843</v>
      </c>
      <c r="I26" s="222" t="s">
        <v>936</v>
      </c>
      <c r="J26" s="234"/>
    </row>
    <row r="27" spans="1:10" hidden="1" x14ac:dyDescent="0.2">
      <c r="A27" s="224" t="s">
        <v>860</v>
      </c>
      <c r="B27" s="224" t="s">
        <v>931</v>
      </c>
      <c r="C27" s="224" t="s">
        <v>932</v>
      </c>
      <c r="D27" s="224" t="s">
        <v>938</v>
      </c>
      <c r="E27" s="224" t="s">
        <v>934</v>
      </c>
      <c r="F27" s="224" t="s">
        <v>206</v>
      </c>
      <c r="G27" s="225" t="s">
        <v>935</v>
      </c>
      <c r="H27" s="225" t="s">
        <v>843</v>
      </c>
      <c r="I27" s="222" t="s">
        <v>936</v>
      </c>
      <c r="J27" s="237"/>
    </row>
    <row r="28" spans="1:10" hidden="1" x14ac:dyDescent="0.2">
      <c r="A28" s="224" t="s">
        <v>860</v>
      </c>
      <c r="B28" s="224" t="s">
        <v>931</v>
      </c>
      <c r="C28" s="224" t="s">
        <v>932</v>
      </c>
      <c r="D28" s="230" t="s">
        <v>939</v>
      </c>
      <c r="E28" s="224" t="s">
        <v>934</v>
      </c>
      <c r="F28" s="224" t="s">
        <v>206</v>
      </c>
      <c r="G28" s="225" t="s">
        <v>935</v>
      </c>
      <c r="H28" s="225" t="s">
        <v>843</v>
      </c>
      <c r="I28" s="222" t="s">
        <v>936</v>
      </c>
      <c r="J28" s="237"/>
    </row>
    <row r="29" spans="1:10" hidden="1" x14ac:dyDescent="0.2">
      <c r="A29" s="224" t="s">
        <v>860</v>
      </c>
      <c r="B29" s="224" t="s">
        <v>931</v>
      </c>
      <c r="C29" s="224" t="s">
        <v>932</v>
      </c>
      <c r="D29" s="230" t="s">
        <v>940</v>
      </c>
      <c r="E29" s="224" t="s">
        <v>934</v>
      </c>
      <c r="F29" s="224" t="s">
        <v>206</v>
      </c>
      <c r="G29" s="225" t="s">
        <v>935</v>
      </c>
      <c r="H29" s="225" t="s">
        <v>843</v>
      </c>
      <c r="I29" s="222" t="s">
        <v>936</v>
      </c>
    </row>
    <row r="30" spans="1:10" hidden="1" x14ac:dyDescent="0.2">
      <c r="A30" s="224" t="s">
        <v>860</v>
      </c>
      <c r="B30" s="224" t="s">
        <v>931</v>
      </c>
      <c r="C30" s="224" t="s">
        <v>932</v>
      </c>
      <c r="D30" s="224" t="s">
        <v>941</v>
      </c>
      <c r="E30" s="224" t="s">
        <v>934</v>
      </c>
      <c r="F30" s="224" t="s">
        <v>206</v>
      </c>
      <c r="G30" s="225" t="s">
        <v>935</v>
      </c>
      <c r="H30" s="225" t="s">
        <v>843</v>
      </c>
      <c r="I30" s="222" t="s">
        <v>936</v>
      </c>
    </row>
    <row r="31" spans="1:10" hidden="1" x14ac:dyDescent="0.2">
      <c r="A31" s="224" t="s">
        <v>860</v>
      </c>
      <c r="B31" s="224" t="s">
        <v>931</v>
      </c>
      <c r="C31" s="224" t="s">
        <v>931</v>
      </c>
      <c r="D31" s="224" t="s">
        <v>931</v>
      </c>
      <c r="E31" s="224" t="s">
        <v>942</v>
      </c>
      <c r="F31" s="224" t="s">
        <v>206</v>
      </c>
      <c r="G31" s="225" t="s">
        <v>943</v>
      </c>
      <c r="H31" s="225" t="s">
        <v>843</v>
      </c>
      <c r="I31" s="222" t="s">
        <v>936</v>
      </c>
    </row>
    <row r="32" spans="1:10" hidden="1" x14ac:dyDescent="0.2">
      <c r="A32" s="224" t="s">
        <v>860</v>
      </c>
      <c r="B32" s="224" t="s">
        <v>931</v>
      </c>
      <c r="C32" s="224" t="s">
        <v>875</v>
      </c>
      <c r="D32" s="224" t="s">
        <v>944</v>
      </c>
      <c r="E32" s="224" t="s">
        <v>945</v>
      </c>
      <c r="F32" s="224" t="s">
        <v>206</v>
      </c>
      <c r="G32" s="225" t="s">
        <v>946</v>
      </c>
      <c r="H32" s="225" t="s">
        <v>843</v>
      </c>
      <c r="I32" s="222" t="s">
        <v>936</v>
      </c>
    </row>
    <row r="33" spans="1:10" hidden="1" x14ac:dyDescent="0.2">
      <c r="A33" s="224" t="s">
        <v>860</v>
      </c>
      <c r="B33" s="224" t="s">
        <v>931</v>
      </c>
      <c r="C33" s="224" t="s">
        <v>875</v>
      </c>
      <c r="D33" s="224" t="s">
        <v>947</v>
      </c>
      <c r="E33" s="224" t="s">
        <v>945</v>
      </c>
      <c r="F33" s="224" t="s">
        <v>206</v>
      </c>
      <c r="G33" s="225" t="s">
        <v>946</v>
      </c>
      <c r="H33" s="225" t="s">
        <v>843</v>
      </c>
      <c r="I33" s="222" t="s">
        <v>936</v>
      </c>
    </row>
    <row r="34" spans="1:10" hidden="1" x14ac:dyDescent="0.2">
      <c r="A34" s="224" t="s">
        <v>860</v>
      </c>
      <c r="B34" s="224" t="s">
        <v>931</v>
      </c>
      <c r="C34" s="224" t="s">
        <v>875</v>
      </c>
      <c r="D34" s="224" t="s">
        <v>948</v>
      </c>
      <c r="E34" s="224" t="s">
        <v>945</v>
      </c>
      <c r="F34" s="224" t="s">
        <v>206</v>
      </c>
      <c r="G34" s="225" t="s">
        <v>946</v>
      </c>
      <c r="H34" s="225" t="s">
        <v>843</v>
      </c>
      <c r="I34" s="222" t="s">
        <v>936</v>
      </c>
    </row>
    <row r="35" spans="1:10" hidden="1" x14ac:dyDescent="0.2">
      <c r="A35" s="224" t="s">
        <v>860</v>
      </c>
      <c r="B35" s="224" t="s">
        <v>931</v>
      </c>
      <c r="C35" s="224" t="s">
        <v>875</v>
      </c>
      <c r="D35" s="224" t="s">
        <v>949</v>
      </c>
      <c r="E35" s="224" t="s">
        <v>945</v>
      </c>
      <c r="F35" s="224" t="s">
        <v>206</v>
      </c>
      <c r="G35" s="225" t="s">
        <v>946</v>
      </c>
      <c r="H35" s="225" t="s">
        <v>843</v>
      </c>
      <c r="I35" s="222" t="s">
        <v>936</v>
      </c>
    </row>
    <row r="36" spans="1:10" hidden="1" x14ac:dyDescent="0.2">
      <c r="A36" s="224" t="s">
        <v>860</v>
      </c>
      <c r="B36" s="224" t="s">
        <v>931</v>
      </c>
      <c r="C36" s="224" t="s">
        <v>875</v>
      </c>
      <c r="D36" s="224" t="s">
        <v>950</v>
      </c>
      <c r="E36" s="224" t="s">
        <v>945</v>
      </c>
      <c r="F36" s="224" t="s">
        <v>206</v>
      </c>
      <c r="G36" s="225" t="s">
        <v>946</v>
      </c>
      <c r="H36" s="225" t="s">
        <v>843</v>
      </c>
      <c r="I36" s="222" t="s">
        <v>936</v>
      </c>
    </row>
    <row r="37" spans="1:10" hidden="1" x14ac:dyDescent="0.2">
      <c r="A37" s="224" t="s">
        <v>860</v>
      </c>
      <c r="B37" s="224" t="s">
        <v>931</v>
      </c>
      <c r="C37" s="224" t="s">
        <v>875</v>
      </c>
      <c r="D37" s="224" t="s">
        <v>951</v>
      </c>
      <c r="E37" s="224" t="s">
        <v>945</v>
      </c>
      <c r="F37" s="224" t="s">
        <v>206</v>
      </c>
      <c r="G37" s="225" t="s">
        <v>946</v>
      </c>
      <c r="H37" s="225" t="s">
        <v>843</v>
      </c>
      <c r="I37" s="222" t="s">
        <v>869</v>
      </c>
    </row>
    <row r="38" spans="1:10" hidden="1" x14ac:dyDescent="0.2">
      <c r="A38" s="224" t="s">
        <v>860</v>
      </c>
      <c r="B38" s="224" t="s">
        <v>931</v>
      </c>
      <c r="C38" s="224" t="s">
        <v>875</v>
      </c>
      <c r="D38" s="230" t="s">
        <v>952</v>
      </c>
      <c r="E38" s="224" t="s">
        <v>945</v>
      </c>
      <c r="F38" s="224" t="s">
        <v>206</v>
      </c>
      <c r="G38" s="225" t="s">
        <v>946</v>
      </c>
      <c r="H38" s="225" t="s">
        <v>843</v>
      </c>
      <c r="I38" s="222" t="s">
        <v>936</v>
      </c>
    </row>
    <row r="39" spans="1:10" hidden="1" x14ac:dyDescent="0.2">
      <c r="A39" s="224" t="s">
        <v>860</v>
      </c>
      <c r="B39" s="224" t="s">
        <v>931</v>
      </c>
      <c r="C39" s="224" t="s">
        <v>875</v>
      </c>
      <c r="D39" s="230" t="s">
        <v>953</v>
      </c>
      <c r="E39" s="224" t="s">
        <v>945</v>
      </c>
      <c r="F39" s="224" t="s">
        <v>206</v>
      </c>
      <c r="G39" s="225" t="s">
        <v>946</v>
      </c>
      <c r="H39" s="225" t="s">
        <v>843</v>
      </c>
      <c r="I39" s="222" t="s">
        <v>936</v>
      </c>
    </row>
    <row r="40" spans="1:10" ht="51" hidden="1" x14ac:dyDescent="0.2">
      <c r="A40" s="224" t="s">
        <v>860</v>
      </c>
      <c r="B40" s="224" t="s">
        <v>931</v>
      </c>
      <c r="C40" s="224" t="s">
        <v>875</v>
      </c>
      <c r="D40" s="224" t="s">
        <v>954</v>
      </c>
      <c r="E40" s="224" t="s">
        <v>945</v>
      </c>
      <c r="F40" s="224" t="s">
        <v>206</v>
      </c>
      <c r="G40" s="225" t="s">
        <v>946</v>
      </c>
      <c r="H40" s="225" t="s">
        <v>843</v>
      </c>
      <c r="I40" s="222" t="s">
        <v>955</v>
      </c>
    </row>
    <row r="41" spans="1:10" ht="51" hidden="1" x14ac:dyDescent="0.2">
      <c r="A41" s="238" t="s">
        <v>956</v>
      </c>
      <c r="B41" s="238" t="s">
        <v>957</v>
      </c>
      <c r="C41" s="238" t="s">
        <v>957</v>
      </c>
      <c r="D41" s="225"/>
      <c r="E41" s="238" t="s">
        <v>957</v>
      </c>
      <c r="F41" s="227" t="s">
        <v>183</v>
      </c>
      <c r="G41" s="225"/>
      <c r="H41" s="227" t="s">
        <v>848</v>
      </c>
      <c r="I41" s="228" t="s">
        <v>854</v>
      </c>
    </row>
    <row r="42" spans="1:10" hidden="1" x14ac:dyDescent="0.2">
      <c r="A42" s="224" t="s">
        <v>860</v>
      </c>
      <c r="B42" s="224" t="s">
        <v>958</v>
      </c>
      <c r="C42" s="224" t="s">
        <v>958</v>
      </c>
      <c r="D42" s="224" t="s">
        <v>959</v>
      </c>
      <c r="E42" s="224" t="s">
        <v>960</v>
      </c>
      <c r="F42" s="224" t="s">
        <v>206</v>
      </c>
      <c r="G42" s="225" t="s">
        <v>961</v>
      </c>
      <c r="H42" s="225" t="s">
        <v>843</v>
      </c>
      <c r="I42" s="222"/>
    </row>
    <row r="43" spans="1:10" hidden="1" x14ac:dyDescent="0.2">
      <c r="A43" s="224" t="s">
        <v>860</v>
      </c>
      <c r="B43" s="224" t="s">
        <v>958</v>
      </c>
      <c r="C43" s="224" t="s">
        <v>958</v>
      </c>
      <c r="D43" s="224" t="s">
        <v>962</v>
      </c>
      <c r="E43" s="224" t="s">
        <v>960</v>
      </c>
      <c r="F43" s="224" t="s">
        <v>206</v>
      </c>
      <c r="G43" s="225" t="s">
        <v>961</v>
      </c>
      <c r="H43" s="225" t="s">
        <v>843</v>
      </c>
      <c r="I43" s="222"/>
    </row>
    <row r="44" spans="1:10" ht="38.25" hidden="1" x14ac:dyDescent="0.2">
      <c r="A44" s="224" t="s">
        <v>860</v>
      </c>
      <c r="B44" s="224" t="s">
        <v>963</v>
      </c>
      <c r="C44" s="224" t="s">
        <v>963</v>
      </c>
      <c r="D44" s="224" t="s">
        <v>964</v>
      </c>
      <c r="E44" s="224" t="s">
        <v>965</v>
      </c>
      <c r="F44" s="224" t="s">
        <v>206</v>
      </c>
      <c r="G44" s="225" t="s">
        <v>966</v>
      </c>
      <c r="H44" s="225" t="s">
        <v>843</v>
      </c>
      <c r="I44" s="222" t="s">
        <v>967</v>
      </c>
      <c r="J44" s="239"/>
    </row>
    <row r="45" spans="1:10" ht="38.25" hidden="1" x14ac:dyDescent="0.2">
      <c r="A45" s="224" t="s">
        <v>860</v>
      </c>
      <c r="B45" s="224" t="s">
        <v>963</v>
      </c>
      <c r="C45" s="224" t="s">
        <v>963</v>
      </c>
      <c r="D45" s="224" t="s">
        <v>968</v>
      </c>
      <c r="E45" s="224" t="s">
        <v>965</v>
      </c>
      <c r="F45" s="224" t="s">
        <v>206</v>
      </c>
      <c r="G45" s="225" t="s">
        <v>966</v>
      </c>
      <c r="H45" s="225" t="s">
        <v>843</v>
      </c>
      <c r="I45" s="222" t="s">
        <v>967</v>
      </c>
      <c r="J45" s="239"/>
    </row>
    <row r="46" spans="1:10" ht="51" hidden="1" x14ac:dyDescent="0.2">
      <c r="A46" s="229" t="s">
        <v>850</v>
      </c>
      <c r="B46" s="229" t="s">
        <v>969</v>
      </c>
      <c r="C46" s="229" t="s">
        <v>969</v>
      </c>
      <c r="D46" s="230"/>
      <c r="E46" s="229" t="s">
        <v>969</v>
      </c>
      <c r="F46" s="227" t="s">
        <v>183</v>
      </c>
      <c r="G46" s="225" t="s">
        <v>970</v>
      </c>
      <c r="H46" s="227" t="s">
        <v>848</v>
      </c>
      <c r="I46" s="228" t="s">
        <v>854</v>
      </c>
      <c r="J46" s="239"/>
    </row>
    <row r="47" spans="1:10" ht="38.25" hidden="1" x14ac:dyDescent="0.2">
      <c r="A47" s="231" t="s">
        <v>895</v>
      </c>
      <c r="B47" s="231" t="s">
        <v>971</v>
      </c>
      <c r="C47" s="225"/>
      <c r="D47" s="225"/>
      <c r="E47" s="231" t="s">
        <v>971</v>
      </c>
      <c r="F47" s="227" t="s">
        <v>305</v>
      </c>
      <c r="G47" s="225"/>
      <c r="H47" s="227" t="s">
        <v>848</v>
      </c>
      <c r="I47" s="222" t="s">
        <v>897</v>
      </c>
      <c r="J47" s="239"/>
    </row>
    <row r="48" spans="1:10" ht="38.25" hidden="1" x14ac:dyDescent="0.2">
      <c r="A48" s="231" t="s">
        <v>895</v>
      </c>
      <c r="B48" s="231" t="s">
        <v>972</v>
      </c>
      <c r="C48" s="225"/>
      <c r="D48" s="225"/>
      <c r="E48" s="231" t="s">
        <v>972</v>
      </c>
      <c r="F48" s="227" t="s">
        <v>305</v>
      </c>
      <c r="G48" s="225"/>
      <c r="H48" s="227" t="s">
        <v>848</v>
      </c>
      <c r="I48" s="222" t="s">
        <v>897</v>
      </c>
      <c r="J48" s="239"/>
    </row>
    <row r="49" spans="1:10" ht="51" hidden="1" x14ac:dyDescent="0.2">
      <c r="A49" s="233" t="s">
        <v>973</v>
      </c>
      <c r="B49" s="233" t="s">
        <v>974</v>
      </c>
      <c r="C49" s="225"/>
      <c r="D49" s="225"/>
      <c r="E49" s="233" t="s">
        <v>974</v>
      </c>
      <c r="F49" s="227" t="s">
        <v>847</v>
      </c>
      <c r="G49" s="225"/>
      <c r="H49" s="227" t="s">
        <v>848</v>
      </c>
      <c r="I49" s="228" t="s">
        <v>849</v>
      </c>
      <c r="J49" s="239"/>
    </row>
    <row r="50" spans="1:10" ht="14.25" hidden="1" customHeight="1" x14ac:dyDescent="0.2">
      <c r="A50" s="238" t="s">
        <v>975</v>
      </c>
      <c r="B50" s="238" t="s">
        <v>976</v>
      </c>
      <c r="C50" s="238" t="s">
        <v>976</v>
      </c>
      <c r="D50" s="225"/>
      <c r="E50" s="238" t="s">
        <v>976</v>
      </c>
      <c r="F50" s="227" t="s">
        <v>183</v>
      </c>
      <c r="G50" s="225" t="s">
        <v>977</v>
      </c>
      <c r="H50" s="227" t="s">
        <v>848</v>
      </c>
      <c r="I50" s="228" t="s">
        <v>854</v>
      </c>
      <c r="J50" s="240"/>
    </row>
    <row r="51" spans="1:10" hidden="1" x14ac:dyDescent="0.2">
      <c r="A51" s="224" t="s">
        <v>860</v>
      </c>
      <c r="B51" s="224" t="s">
        <v>978</v>
      </c>
      <c r="C51" s="224" t="s">
        <v>979</v>
      </c>
      <c r="D51" s="224" t="s">
        <v>980</v>
      </c>
      <c r="E51" s="224" t="s">
        <v>981</v>
      </c>
      <c r="F51" s="224" t="s">
        <v>206</v>
      </c>
      <c r="G51" s="225" t="s">
        <v>982</v>
      </c>
      <c r="H51" s="225" t="s">
        <v>843</v>
      </c>
      <c r="I51" s="222"/>
      <c r="J51" s="239"/>
    </row>
    <row r="52" spans="1:10" ht="51" hidden="1" x14ac:dyDescent="0.2">
      <c r="A52" s="229" t="s">
        <v>850</v>
      </c>
      <c r="B52" s="229" t="s">
        <v>983</v>
      </c>
      <c r="C52" s="229" t="s">
        <v>983</v>
      </c>
      <c r="D52" s="227"/>
      <c r="E52" s="229" t="s">
        <v>983</v>
      </c>
      <c r="F52" s="227" t="s">
        <v>183</v>
      </c>
      <c r="G52" s="225" t="s">
        <v>984</v>
      </c>
      <c r="H52" s="227" t="s">
        <v>848</v>
      </c>
      <c r="I52" s="228" t="s">
        <v>854</v>
      </c>
      <c r="J52" s="239"/>
    </row>
    <row r="53" spans="1:10" ht="38.25" hidden="1" x14ac:dyDescent="0.2">
      <c r="A53" s="241" t="s">
        <v>850</v>
      </c>
      <c r="B53" s="242" t="s">
        <v>985</v>
      </c>
      <c r="C53" s="242" t="s">
        <v>985</v>
      </c>
      <c r="D53" s="225"/>
      <c r="E53" s="242" t="s">
        <v>986</v>
      </c>
      <c r="F53" s="227" t="s">
        <v>305</v>
      </c>
      <c r="G53" s="225" t="s">
        <v>987</v>
      </c>
      <c r="H53" s="227" t="s">
        <v>848</v>
      </c>
      <c r="I53" s="222" t="s">
        <v>897</v>
      </c>
      <c r="J53" s="239"/>
    </row>
    <row r="54" spans="1:10" ht="38.25" hidden="1" x14ac:dyDescent="0.2">
      <c r="A54" s="231" t="s">
        <v>895</v>
      </c>
      <c r="B54" s="231" t="s">
        <v>988</v>
      </c>
      <c r="C54" s="225"/>
      <c r="D54" s="225"/>
      <c r="E54" s="231" t="s">
        <v>988</v>
      </c>
      <c r="F54" s="227" t="s">
        <v>305</v>
      </c>
      <c r="G54" s="225"/>
      <c r="H54" s="227" t="s">
        <v>848</v>
      </c>
      <c r="I54" s="222" t="s">
        <v>897</v>
      </c>
      <c r="J54" s="239"/>
    </row>
    <row r="55" spans="1:10" hidden="1" x14ac:dyDescent="0.2">
      <c r="A55" s="224" t="s">
        <v>860</v>
      </c>
      <c r="B55" s="224" t="s">
        <v>989</v>
      </c>
      <c r="C55" s="224" t="s">
        <v>990</v>
      </c>
      <c r="D55" s="224"/>
      <c r="E55" s="224" t="s">
        <v>991</v>
      </c>
      <c r="F55" s="224" t="s">
        <v>206</v>
      </c>
      <c r="G55" s="225"/>
      <c r="H55" s="225" t="s">
        <v>843</v>
      </c>
      <c r="I55" s="222"/>
      <c r="J55" s="239"/>
    </row>
    <row r="56" spans="1:10" hidden="1" x14ac:dyDescent="0.2">
      <c r="A56" s="224" t="s">
        <v>860</v>
      </c>
      <c r="B56" s="224" t="s">
        <v>992</v>
      </c>
      <c r="C56" s="224" t="s">
        <v>976</v>
      </c>
      <c r="D56" s="224" t="s">
        <v>993</v>
      </c>
      <c r="E56" s="224" t="s">
        <v>994</v>
      </c>
      <c r="F56" s="224" t="s">
        <v>206</v>
      </c>
      <c r="G56" s="225" t="s">
        <v>977</v>
      </c>
      <c r="H56" s="225" t="s">
        <v>843</v>
      </c>
      <c r="I56" s="222"/>
      <c r="J56" s="239"/>
    </row>
    <row r="57" spans="1:10" hidden="1" x14ac:dyDescent="0.2">
      <c r="A57" s="224" t="s">
        <v>860</v>
      </c>
      <c r="B57" s="224" t="s">
        <v>992</v>
      </c>
      <c r="C57" s="224" t="s">
        <v>995</v>
      </c>
      <c r="D57" s="224" t="s">
        <v>996</v>
      </c>
      <c r="E57" s="224" t="s">
        <v>997</v>
      </c>
      <c r="F57" s="224" t="s">
        <v>206</v>
      </c>
      <c r="G57" s="225" t="s">
        <v>998</v>
      </c>
      <c r="H57" s="225" t="s">
        <v>843</v>
      </c>
      <c r="I57" s="222"/>
      <c r="J57" s="239"/>
    </row>
    <row r="58" spans="1:10" hidden="1" x14ac:dyDescent="0.2">
      <c r="A58" s="224" t="s">
        <v>860</v>
      </c>
      <c r="B58" s="224" t="s">
        <v>992</v>
      </c>
      <c r="C58" s="224" t="s">
        <v>999</v>
      </c>
      <c r="D58" s="224" t="s">
        <v>1000</v>
      </c>
      <c r="E58" s="224" t="s">
        <v>1001</v>
      </c>
      <c r="F58" s="224" t="s">
        <v>206</v>
      </c>
      <c r="G58" s="225"/>
      <c r="H58" s="225" t="s">
        <v>843</v>
      </c>
      <c r="I58" s="222"/>
      <c r="J58" s="239"/>
    </row>
    <row r="59" spans="1:10" ht="51" hidden="1" x14ac:dyDescent="0.2">
      <c r="A59" s="230" t="s">
        <v>850</v>
      </c>
      <c r="B59" s="230" t="s">
        <v>1002</v>
      </c>
      <c r="C59" s="230" t="s">
        <v>1002</v>
      </c>
      <c r="D59" s="230"/>
      <c r="E59" s="230" t="s">
        <v>1002</v>
      </c>
      <c r="F59" s="227" t="s">
        <v>183</v>
      </c>
      <c r="G59" s="225" t="s">
        <v>1003</v>
      </c>
      <c r="H59" s="227" t="s">
        <v>848</v>
      </c>
      <c r="I59" s="228" t="s">
        <v>854</v>
      </c>
      <c r="J59" s="239"/>
    </row>
    <row r="60" spans="1:10" ht="51" hidden="1" x14ac:dyDescent="0.2">
      <c r="A60" s="230" t="s">
        <v>850</v>
      </c>
      <c r="B60" s="230" t="s">
        <v>1004</v>
      </c>
      <c r="C60" s="230" t="s">
        <v>1004</v>
      </c>
      <c r="D60" s="227"/>
      <c r="E60" s="230" t="s">
        <v>1004</v>
      </c>
      <c r="F60" s="227" t="s">
        <v>183</v>
      </c>
      <c r="G60" s="225" t="s">
        <v>1005</v>
      </c>
      <c r="H60" s="227" t="s">
        <v>848</v>
      </c>
      <c r="I60" s="228" t="s">
        <v>854</v>
      </c>
    </row>
    <row r="61" spans="1:10" hidden="1" x14ac:dyDescent="0.2">
      <c r="A61" s="224" t="s">
        <v>860</v>
      </c>
      <c r="B61" s="224" t="s">
        <v>1006</v>
      </c>
      <c r="C61" s="224" t="s">
        <v>1007</v>
      </c>
      <c r="D61" s="224" t="s">
        <v>1008</v>
      </c>
      <c r="E61" s="224" t="s">
        <v>1009</v>
      </c>
      <c r="F61" s="224" t="s">
        <v>206</v>
      </c>
      <c r="G61" s="225" t="s">
        <v>267</v>
      </c>
      <c r="H61" s="225" t="s">
        <v>843</v>
      </c>
      <c r="I61" s="222"/>
    </row>
    <row r="62" spans="1:10" hidden="1" x14ac:dyDescent="0.2">
      <c r="A62" s="224" t="s">
        <v>860</v>
      </c>
      <c r="B62" s="224" t="s">
        <v>1006</v>
      </c>
      <c r="C62" s="224" t="s">
        <v>1010</v>
      </c>
      <c r="D62" s="224" t="s">
        <v>1011</v>
      </c>
      <c r="E62" s="224" t="s">
        <v>280</v>
      </c>
      <c r="F62" s="224" t="s">
        <v>206</v>
      </c>
      <c r="G62" s="225" t="s">
        <v>281</v>
      </c>
      <c r="H62" s="225" t="s">
        <v>843</v>
      </c>
      <c r="I62" s="222" t="s">
        <v>1012</v>
      </c>
    </row>
    <row r="63" spans="1:10" hidden="1" x14ac:dyDescent="0.2">
      <c r="A63" s="224" t="s">
        <v>860</v>
      </c>
      <c r="B63" s="224" t="s">
        <v>1006</v>
      </c>
      <c r="C63" s="224" t="s">
        <v>1010</v>
      </c>
      <c r="D63" s="224" t="s">
        <v>1013</v>
      </c>
      <c r="E63" s="224" t="s">
        <v>280</v>
      </c>
      <c r="F63" s="224" t="s">
        <v>206</v>
      </c>
      <c r="G63" s="225" t="s">
        <v>281</v>
      </c>
      <c r="H63" s="225" t="s">
        <v>843</v>
      </c>
      <c r="I63" s="222" t="s">
        <v>1012</v>
      </c>
    </row>
    <row r="64" spans="1:10" ht="51" hidden="1" x14ac:dyDescent="0.2">
      <c r="A64" s="226" t="s">
        <v>1014</v>
      </c>
      <c r="B64" s="243" t="s">
        <v>1015</v>
      </c>
      <c r="C64" s="225"/>
      <c r="D64" s="225"/>
      <c r="E64" s="243" t="s">
        <v>1015</v>
      </c>
      <c r="F64" s="227" t="s">
        <v>847</v>
      </c>
      <c r="G64" s="225"/>
      <c r="H64" s="227" t="s">
        <v>848</v>
      </c>
      <c r="I64" s="228" t="s">
        <v>849</v>
      </c>
    </row>
    <row r="65" spans="1:10" ht="51" hidden="1" x14ac:dyDescent="0.2">
      <c r="A65" s="233" t="s">
        <v>1014</v>
      </c>
      <c r="B65" s="233" t="s">
        <v>1015</v>
      </c>
      <c r="C65" s="225"/>
      <c r="D65" s="225"/>
      <c r="E65" s="233" t="s">
        <v>1015</v>
      </c>
      <c r="F65" s="227" t="s">
        <v>847</v>
      </c>
      <c r="G65" s="225"/>
      <c r="H65" s="227" t="s">
        <v>848</v>
      </c>
      <c r="I65" s="228" t="s">
        <v>849</v>
      </c>
    </row>
    <row r="66" spans="1:10" hidden="1" x14ac:dyDescent="0.2">
      <c r="A66" s="224" t="s">
        <v>838</v>
      </c>
      <c r="B66" s="224" t="s">
        <v>1016</v>
      </c>
      <c r="C66" s="224" t="s">
        <v>1016</v>
      </c>
      <c r="D66" s="225"/>
      <c r="E66" s="224" t="s">
        <v>308</v>
      </c>
      <c r="F66" s="224" t="s">
        <v>206</v>
      </c>
      <c r="G66" s="225" t="s">
        <v>309</v>
      </c>
      <c r="H66" s="225" t="s">
        <v>843</v>
      </c>
      <c r="I66" s="244" t="s">
        <v>1017</v>
      </c>
    </row>
    <row r="67" spans="1:10" hidden="1" x14ac:dyDescent="0.2">
      <c r="A67" s="224" t="s">
        <v>887</v>
      </c>
      <c r="B67" s="224" t="s">
        <v>1018</v>
      </c>
      <c r="C67" s="224" t="s">
        <v>1018</v>
      </c>
      <c r="D67" s="224" t="s">
        <v>1019</v>
      </c>
      <c r="E67" s="224" t="s">
        <v>1020</v>
      </c>
      <c r="F67" s="224" t="s">
        <v>206</v>
      </c>
      <c r="G67" s="225"/>
      <c r="H67" s="225" t="s">
        <v>843</v>
      </c>
      <c r="I67" s="222" t="s">
        <v>1021</v>
      </c>
    </row>
    <row r="68" spans="1:10" hidden="1" x14ac:dyDescent="0.2">
      <c r="A68" s="224" t="s">
        <v>887</v>
      </c>
      <c r="B68" s="224" t="s">
        <v>1018</v>
      </c>
      <c r="C68" s="224" t="s">
        <v>1018</v>
      </c>
      <c r="D68" s="224" t="s">
        <v>1022</v>
      </c>
      <c r="E68" s="224" t="s">
        <v>1023</v>
      </c>
      <c r="F68" s="224" t="s">
        <v>206</v>
      </c>
      <c r="G68" s="225"/>
      <c r="H68" s="225" t="s">
        <v>843</v>
      </c>
      <c r="I68" s="222"/>
    </row>
    <row r="69" spans="1:10" ht="38.25" hidden="1" x14ac:dyDescent="0.2">
      <c r="A69" s="231" t="s">
        <v>895</v>
      </c>
      <c r="B69" s="231" t="s">
        <v>1024</v>
      </c>
      <c r="C69" s="225"/>
      <c r="D69" s="225"/>
      <c r="E69" s="231" t="s">
        <v>1024</v>
      </c>
      <c r="F69" s="227" t="s">
        <v>305</v>
      </c>
      <c r="G69" s="225"/>
      <c r="H69" s="227" t="s">
        <v>848</v>
      </c>
      <c r="I69" s="222" t="s">
        <v>897</v>
      </c>
    </row>
    <row r="70" spans="1:10" ht="38.25" hidden="1" x14ac:dyDescent="0.2">
      <c r="A70" s="231" t="s">
        <v>895</v>
      </c>
      <c r="B70" s="231" t="s">
        <v>1024</v>
      </c>
      <c r="C70" s="225"/>
      <c r="D70" s="225"/>
      <c r="E70" s="231" t="s">
        <v>1024</v>
      </c>
      <c r="F70" s="227" t="s">
        <v>305</v>
      </c>
      <c r="G70" s="225"/>
      <c r="H70" s="227" t="s">
        <v>848</v>
      </c>
      <c r="I70" s="222" t="s">
        <v>897</v>
      </c>
    </row>
    <row r="71" spans="1:10" hidden="1" x14ac:dyDescent="0.2">
      <c r="A71" s="224" t="s">
        <v>860</v>
      </c>
      <c r="B71" s="224" t="s">
        <v>1025</v>
      </c>
      <c r="C71" s="224" t="s">
        <v>1025</v>
      </c>
      <c r="D71" s="224" t="s">
        <v>1026</v>
      </c>
      <c r="E71" s="224" t="s">
        <v>1027</v>
      </c>
      <c r="F71" s="224" t="s">
        <v>206</v>
      </c>
      <c r="G71" s="225" t="s">
        <v>1028</v>
      </c>
      <c r="H71" s="225" t="s">
        <v>843</v>
      </c>
      <c r="I71" s="222" t="s">
        <v>1029</v>
      </c>
    </row>
    <row r="72" spans="1:10" hidden="1" x14ac:dyDescent="0.2">
      <c r="A72" s="224" t="s">
        <v>860</v>
      </c>
      <c r="B72" s="224" t="s">
        <v>1030</v>
      </c>
      <c r="C72" s="224" t="s">
        <v>1031</v>
      </c>
      <c r="D72" s="224" t="s">
        <v>1032</v>
      </c>
      <c r="E72" s="224" t="s">
        <v>206</v>
      </c>
      <c r="F72" s="224" t="s">
        <v>206</v>
      </c>
      <c r="G72" s="225" t="s">
        <v>325</v>
      </c>
      <c r="H72" s="225" t="s">
        <v>843</v>
      </c>
      <c r="I72" s="222"/>
    </row>
    <row r="73" spans="1:10" hidden="1" x14ac:dyDescent="0.2">
      <c r="A73" s="224" t="s">
        <v>860</v>
      </c>
      <c r="B73" s="224" t="s">
        <v>1030</v>
      </c>
      <c r="C73" s="224" t="s">
        <v>1033</v>
      </c>
      <c r="D73" s="224" t="s">
        <v>1034</v>
      </c>
      <c r="E73" s="224" t="s">
        <v>366</v>
      </c>
      <c r="F73" s="224" t="s">
        <v>206</v>
      </c>
      <c r="G73" s="225" t="s">
        <v>367</v>
      </c>
      <c r="H73" s="225" t="s">
        <v>843</v>
      </c>
      <c r="I73" s="222"/>
    </row>
    <row r="74" spans="1:10" hidden="1" x14ac:dyDescent="0.2">
      <c r="A74" s="224" t="s">
        <v>860</v>
      </c>
      <c r="B74" s="224" t="s">
        <v>1035</v>
      </c>
      <c r="C74" s="224" t="s">
        <v>1036</v>
      </c>
      <c r="D74" s="224" t="s">
        <v>1037</v>
      </c>
      <c r="E74" s="224" t="s">
        <v>1038</v>
      </c>
      <c r="F74" s="224" t="s">
        <v>206</v>
      </c>
      <c r="G74" s="225" t="s">
        <v>1039</v>
      </c>
      <c r="H74" s="225" t="s">
        <v>843</v>
      </c>
      <c r="I74" s="245"/>
    </row>
    <row r="75" spans="1:10" hidden="1" x14ac:dyDescent="0.2">
      <c r="A75" s="224" t="s">
        <v>860</v>
      </c>
      <c r="B75" s="224" t="s">
        <v>1035</v>
      </c>
      <c r="C75" s="224" t="s">
        <v>1040</v>
      </c>
      <c r="D75" s="224"/>
      <c r="E75" s="224" t="s">
        <v>1041</v>
      </c>
      <c r="F75" s="224" t="s">
        <v>206</v>
      </c>
      <c r="G75" s="225" t="s">
        <v>1042</v>
      </c>
      <c r="H75" s="225" t="s">
        <v>843</v>
      </c>
      <c r="I75" s="245"/>
    </row>
    <row r="76" spans="1:10" hidden="1" x14ac:dyDescent="0.2">
      <c r="A76" s="224" t="s">
        <v>860</v>
      </c>
      <c r="B76" s="224" t="s">
        <v>1035</v>
      </c>
      <c r="C76" s="224" t="s">
        <v>1043</v>
      </c>
      <c r="D76" s="224" t="s">
        <v>1044</v>
      </c>
      <c r="E76" s="224" t="s">
        <v>1045</v>
      </c>
      <c r="F76" s="224" t="s">
        <v>206</v>
      </c>
      <c r="G76" s="225" t="s">
        <v>1046</v>
      </c>
      <c r="H76" s="225" t="s">
        <v>843</v>
      </c>
      <c r="I76" s="245"/>
      <c r="J76" s="240"/>
    </row>
    <row r="77" spans="1:10" ht="51" hidden="1" x14ac:dyDescent="0.2">
      <c r="A77" s="229" t="s">
        <v>850</v>
      </c>
      <c r="B77" s="229" t="s">
        <v>1047</v>
      </c>
      <c r="C77" s="229" t="s">
        <v>1047</v>
      </c>
      <c r="D77" s="227"/>
      <c r="E77" s="229" t="s">
        <v>1047</v>
      </c>
      <c r="F77" s="227" t="s">
        <v>183</v>
      </c>
      <c r="G77" s="225" t="s">
        <v>1048</v>
      </c>
      <c r="H77" s="227" t="s">
        <v>848</v>
      </c>
      <c r="I77" s="228" t="s">
        <v>854</v>
      </c>
      <c r="J77" s="239"/>
    </row>
    <row r="78" spans="1:10" hidden="1" x14ac:dyDescent="0.2">
      <c r="A78" s="224" t="s">
        <v>860</v>
      </c>
      <c r="B78" s="224" t="s">
        <v>1049</v>
      </c>
      <c r="C78" s="224" t="s">
        <v>1050</v>
      </c>
      <c r="D78" s="224" t="s">
        <v>1051</v>
      </c>
      <c r="E78" s="224" t="s">
        <v>1052</v>
      </c>
      <c r="F78" s="224" t="s">
        <v>206</v>
      </c>
      <c r="G78" s="225"/>
      <c r="H78" s="225" t="s">
        <v>843</v>
      </c>
      <c r="I78" s="245"/>
      <c r="J78" s="239"/>
    </row>
    <row r="79" spans="1:10" ht="51" hidden="1" x14ac:dyDescent="0.2">
      <c r="A79" s="238" t="s">
        <v>850</v>
      </c>
      <c r="B79" s="238" t="s">
        <v>1053</v>
      </c>
      <c r="C79" s="238" t="s">
        <v>1053</v>
      </c>
      <c r="D79" s="227"/>
      <c r="E79" s="238" t="s">
        <v>1053</v>
      </c>
      <c r="F79" s="227" t="s">
        <v>183</v>
      </c>
      <c r="G79" s="225" t="s">
        <v>1054</v>
      </c>
      <c r="H79" s="227" t="s">
        <v>848</v>
      </c>
      <c r="I79" s="228" t="s">
        <v>854</v>
      </c>
      <c r="J79" s="239"/>
    </row>
    <row r="80" spans="1:10" ht="51" hidden="1" x14ac:dyDescent="0.2">
      <c r="A80" s="235" t="s">
        <v>1055</v>
      </c>
      <c r="B80" s="235" t="s">
        <v>1056</v>
      </c>
      <c r="C80" s="225"/>
      <c r="D80" s="225"/>
      <c r="E80" s="235" t="s">
        <v>1056</v>
      </c>
      <c r="F80" s="227" t="s">
        <v>847</v>
      </c>
      <c r="G80" s="225" t="s">
        <v>1057</v>
      </c>
      <c r="H80" s="227" t="s">
        <v>848</v>
      </c>
      <c r="I80" s="228" t="s">
        <v>849</v>
      </c>
      <c r="J80" s="239"/>
    </row>
    <row r="81" spans="1:10" ht="51" hidden="1" x14ac:dyDescent="0.2">
      <c r="A81" s="246" t="s">
        <v>1058</v>
      </c>
      <c r="B81" s="229" t="s">
        <v>1059</v>
      </c>
      <c r="C81" s="229" t="s">
        <v>1059</v>
      </c>
      <c r="D81" s="227"/>
      <c r="E81" s="229" t="s">
        <v>1060</v>
      </c>
      <c r="F81" s="227" t="s">
        <v>183</v>
      </c>
      <c r="G81" s="225" t="s">
        <v>1061</v>
      </c>
      <c r="H81" s="227" t="s">
        <v>848</v>
      </c>
      <c r="I81" s="228" t="s">
        <v>854</v>
      </c>
      <c r="J81" s="239"/>
    </row>
    <row r="82" spans="1:10" ht="51" hidden="1" x14ac:dyDescent="0.2">
      <c r="A82" s="226" t="s">
        <v>1062</v>
      </c>
      <c r="B82" s="226" t="s">
        <v>1063</v>
      </c>
      <c r="C82" s="225"/>
      <c r="D82" s="225"/>
      <c r="E82" s="226" t="s">
        <v>1063</v>
      </c>
      <c r="F82" s="227" t="s">
        <v>847</v>
      </c>
      <c r="G82" s="225" t="s">
        <v>1064</v>
      </c>
      <c r="H82" s="227" t="s">
        <v>848</v>
      </c>
      <c r="I82" s="222" t="s">
        <v>849</v>
      </c>
      <c r="J82" s="239"/>
    </row>
    <row r="83" spans="1:10" ht="51" hidden="1" x14ac:dyDescent="0.2">
      <c r="A83" s="238" t="s">
        <v>1065</v>
      </c>
      <c r="B83" s="238" t="s">
        <v>1066</v>
      </c>
      <c r="C83" s="238" t="s">
        <v>1066</v>
      </c>
      <c r="D83" s="225"/>
      <c r="E83" s="238" t="s">
        <v>1066</v>
      </c>
      <c r="F83" s="227" t="s">
        <v>183</v>
      </c>
      <c r="G83" s="225" t="s">
        <v>1067</v>
      </c>
      <c r="H83" s="227" t="s">
        <v>848</v>
      </c>
      <c r="I83" s="228" t="s">
        <v>854</v>
      </c>
      <c r="J83" s="239"/>
    </row>
    <row r="84" spans="1:10" ht="38.25" hidden="1" x14ac:dyDescent="0.2">
      <c r="A84" s="231" t="s">
        <v>895</v>
      </c>
      <c r="B84" s="231" t="s">
        <v>1068</v>
      </c>
      <c r="C84" s="225"/>
      <c r="D84" s="225"/>
      <c r="E84" s="231" t="s">
        <v>1068</v>
      </c>
      <c r="F84" s="227" t="s">
        <v>305</v>
      </c>
      <c r="G84" s="225"/>
      <c r="H84" s="227" t="s">
        <v>848</v>
      </c>
      <c r="I84" s="222" t="s">
        <v>897</v>
      </c>
      <c r="J84" s="239"/>
    </row>
    <row r="85" spans="1:10" ht="25.5" hidden="1" x14ac:dyDescent="0.2">
      <c r="A85" s="231" t="s">
        <v>895</v>
      </c>
      <c r="B85" s="231" t="s">
        <v>1069</v>
      </c>
      <c r="C85" s="225"/>
      <c r="D85" s="225"/>
      <c r="E85" s="231" t="s">
        <v>1069</v>
      </c>
      <c r="F85" s="227" t="s">
        <v>305</v>
      </c>
      <c r="G85" s="225"/>
      <c r="H85" s="227" t="s">
        <v>848</v>
      </c>
      <c r="I85" s="222" t="s">
        <v>1070</v>
      </c>
      <c r="J85" s="239"/>
    </row>
    <row r="86" spans="1:10" hidden="1" x14ac:dyDescent="0.2">
      <c r="A86" s="247" t="s">
        <v>916</v>
      </c>
      <c r="B86" s="247" t="s">
        <v>1071</v>
      </c>
      <c r="C86" s="247" t="s">
        <v>1071</v>
      </c>
      <c r="D86" s="225"/>
      <c r="E86" s="247" t="s">
        <v>1071</v>
      </c>
      <c r="F86" s="227" t="s">
        <v>252</v>
      </c>
      <c r="G86" s="225" t="s">
        <v>1072</v>
      </c>
      <c r="H86" s="227" t="s">
        <v>848</v>
      </c>
      <c r="I86" s="222"/>
      <c r="J86" s="239"/>
    </row>
    <row r="87" spans="1:10" ht="51" hidden="1" x14ac:dyDescent="0.2">
      <c r="A87" s="229" t="s">
        <v>956</v>
      </c>
      <c r="B87" s="229" t="s">
        <v>1073</v>
      </c>
      <c r="C87" s="229" t="s">
        <v>1073</v>
      </c>
      <c r="D87" s="227"/>
      <c r="E87" s="229" t="s">
        <v>1073</v>
      </c>
      <c r="F87" s="227" t="s">
        <v>183</v>
      </c>
      <c r="G87" s="225" t="s">
        <v>1074</v>
      </c>
      <c r="H87" s="227" t="s">
        <v>848</v>
      </c>
      <c r="I87" s="228" t="s">
        <v>854</v>
      </c>
      <c r="J87" s="239"/>
    </row>
    <row r="88" spans="1:10" ht="51" hidden="1" x14ac:dyDescent="0.2">
      <c r="A88" s="248" t="s">
        <v>1065</v>
      </c>
      <c r="B88" s="248" t="s">
        <v>1075</v>
      </c>
      <c r="C88" s="248" t="s">
        <v>1075</v>
      </c>
      <c r="D88" s="227"/>
      <c r="E88" s="248" t="s">
        <v>1075</v>
      </c>
      <c r="F88" s="227" t="s">
        <v>183</v>
      </c>
      <c r="G88" s="225" t="s">
        <v>1076</v>
      </c>
      <c r="H88" s="227" t="s">
        <v>848</v>
      </c>
      <c r="I88" s="228" t="s">
        <v>854</v>
      </c>
      <c r="J88" s="239"/>
    </row>
    <row r="89" spans="1:10" hidden="1" x14ac:dyDescent="0.2">
      <c r="A89" s="224" t="s">
        <v>838</v>
      </c>
      <c r="B89" s="224" t="s">
        <v>1077</v>
      </c>
      <c r="C89" s="224" t="s">
        <v>1077</v>
      </c>
      <c r="D89" s="224" t="s">
        <v>1078</v>
      </c>
      <c r="E89" s="224" t="s">
        <v>1079</v>
      </c>
      <c r="F89" s="224" t="s">
        <v>206</v>
      </c>
      <c r="G89" s="225" t="s">
        <v>1080</v>
      </c>
      <c r="H89" s="225" t="s">
        <v>843</v>
      </c>
      <c r="I89" s="222"/>
      <c r="J89" s="239"/>
    </row>
    <row r="90" spans="1:10" hidden="1" x14ac:dyDescent="0.2">
      <c r="A90" s="224" t="s">
        <v>860</v>
      </c>
      <c r="B90" s="224" t="s">
        <v>1081</v>
      </c>
      <c r="C90" s="224" t="s">
        <v>1081</v>
      </c>
      <c r="D90" s="224" t="s">
        <v>1082</v>
      </c>
      <c r="E90" s="224" t="s">
        <v>1083</v>
      </c>
      <c r="F90" s="224" t="s">
        <v>206</v>
      </c>
      <c r="G90" s="225" t="s">
        <v>1084</v>
      </c>
      <c r="H90" s="225" t="s">
        <v>843</v>
      </c>
      <c r="I90" s="245"/>
      <c r="J90" s="239"/>
    </row>
    <row r="91" spans="1:10" hidden="1" x14ac:dyDescent="0.2">
      <c r="A91" s="224" t="s">
        <v>860</v>
      </c>
      <c r="B91" s="224" t="s">
        <v>1085</v>
      </c>
      <c r="C91" s="224" t="s">
        <v>1085</v>
      </c>
      <c r="D91" s="224" t="s">
        <v>1086</v>
      </c>
      <c r="E91" s="224" t="s">
        <v>1087</v>
      </c>
      <c r="F91" s="224" t="s">
        <v>206</v>
      </c>
      <c r="G91" s="225"/>
      <c r="H91" s="225" t="s">
        <v>843</v>
      </c>
      <c r="I91" s="245"/>
      <c r="J91" s="239"/>
    </row>
    <row r="92" spans="1:10" hidden="1" x14ac:dyDescent="0.2">
      <c r="A92" s="224" t="s">
        <v>860</v>
      </c>
      <c r="B92" s="224" t="s">
        <v>1085</v>
      </c>
      <c r="C92" s="224" t="s">
        <v>1085</v>
      </c>
      <c r="D92" s="224" t="s">
        <v>1088</v>
      </c>
      <c r="E92" s="224" t="s">
        <v>1087</v>
      </c>
      <c r="F92" s="224" t="s">
        <v>206</v>
      </c>
      <c r="G92" s="225"/>
      <c r="H92" s="225" t="s">
        <v>843</v>
      </c>
      <c r="I92" s="249"/>
    </row>
    <row r="93" spans="1:10" hidden="1" x14ac:dyDescent="0.2">
      <c r="A93" s="224" t="s">
        <v>860</v>
      </c>
      <c r="B93" s="224" t="s">
        <v>1089</v>
      </c>
      <c r="C93" s="224" t="s">
        <v>1089</v>
      </c>
      <c r="D93" s="224"/>
      <c r="E93" s="224" t="s">
        <v>1090</v>
      </c>
      <c r="F93" s="224" t="s">
        <v>206</v>
      </c>
      <c r="G93" s="225"/>
      <c r="H93" s="225" t="s">
        <v>843</v>
      </c>
      <c r="I93" s="245" t="s">
        <v>1091</v>
      </c>
    </row>
    <row r="94" spans="1:10" ht="51" hidden="1" x14ac:dyDescent="0.2">
      <c r="A94" s="230" t="s">
        <v>850</v>
      </c>
      <c r="B94" s="230" t="s">
        <v>1092</v>
      </c>
      <c r="C94" s="230" t="s">
        <v>1092</v>
      </c>
      <c r="D94" s="227"/>
      <c r="E94" s="230" t="s">
        <v>1092</v>
      </c>
      <c r="F94" s="227" t="s">
        <v>183</v>
      </c>
      <c r="G94" s="225" t="s">
        <v>1093</v>
      </c>
      <c r="H94" s="227" t="s">
        <v>848</v>
      </c>
      <c r="I94" s="228" t="s">
        <v>854</v>
      </c>
    </row>
    <row r="95" spans="1:10" ht="38.25" hidden="1" x14ac:dyDescent="0.2">
      <c r="A95" s="250" t="s">
        <v>895</v>
      </c>
      <c r="B95" s="250" t="s">
        <v>1094</v>
      </c>
      <c r="C95" s="225"/>
      <c r="D95" s="225"/>
      <c r="E95" s="250" t="s">
        <v>1095</v>
      </c>
      <c r="F95" s="227" t="s">
        <v>305</v>
      </c>
      <c r="G95" s="225" t="s">
        <v>1096</v>
      </c>
      <c r="H95" s="227" t="s">
        <v>848</v>
      </c>
      <c r="I95" s="222" t="s">
        <v>897</v>
      </c>
    </row>
    <row r="96" spans="1:10" ht="38.25" hidden="1" x14ac:dyDescent="0.2">
      <c r="A96" s="231" t="s">
        <v>895</v>
      </c>
      <c r="B96" s="231" t="s">
        <v>1097</v>
      </c>
      <c r="C96" s="225"/>
      <c r="D96" s="225"/>
      <c r="E96" s="231" t="s">
        <v>1097</v>
      </c>
      <c r="F96" s="227" t="s">
        <v>305</v>
      </c>
      <c r="G96" s="225"/>
      <c r="H96" s="227" t="s">
        <v>848</v>
      </c>
      <c r="I96" s="222" t="s">
        <v>897</v>
      </c>
    </row>
    <row r="97" spans="1:9" ht="51" hidden="1" x14ac:dyDescent="0.2">
      <c r="A97" s="233" t="s">
        <v>973</v>
      </c>
      <c r="B97" s="233" t="s">
        <v>1098</v>
      </c>
      <c r="C97" s="225"/>
      <c r="D97" s="225" t="s">
        <v>1099</v>
      </c>
      <c r="E97" s="233" t="s">
        <v>1098</v>
      </c>
      <c r="F97" s="227" t="s">
        <v>847</v>
      </c>
      <c r="G97" s="225" t="s">
        <v>1100</v>
      </c>
      <c r="H97" s="227" t="s">
        <v>848</v>
      </c>
      <c r="I97" s="228" t="s">
        <v>849</v>
      </c>
    </row>
    <row r="98" spans="1:9" hidden="1" x14ac:dyDescent="0.2">
      <c r="A98" s="224" t="s">
        <v>860</v>
      </c>
      <c r="B98" s="224" t="s">
        <v>1101</v>
      </c>
      <c r="C98" s="224" t="s">
        <v>1102</v>
      </c>
      <c r="D98" s="224" t="s">
        <v>1103</v>
      </c>
      <c r="E98" s="224" t="s">
        <v>1104</v>
      </c>
      <c r="F98" s="224" t="s">
        <v>206</v>
      </c>
      <c r="G98" s="225"/>
      <c r="H98" s="225" t="s">
        <v>843</v>
      </c>
      <c r="I98" s="245"/>
    </row>
    <row r="99" spans="1:9" ht="51" hidden="1" x14ac:dyDescent="0.2">
      <c r="A99" s="230" t="s">
        <v>850</v>
      </c>
      <c r="B99" s="230" t="s">
        <v>1105</v>
      </c>
      <c r="C99" s="230" t="s">
        <v>1105</v>
      </c>
      <c r="D99" s="227"/>
      <c r="E99" s="230" t="s">
        <v>1105</v>
      </c>
      <c r="F99" s="227" t="s">
        <v>183</v>
      </c>
      <c r="G99" s="225" t="s">
        <v>1106</v>
      </c>
      <c r="H99" s="227" t="s">
        <v>848</v>
      </c>
      <c r="I99" s="228" t="s">
        <v>854</v>
      </c>
    </row>
    <row r="100" spans="1:9" hidden="1" x14ac:dyDescent="0.2">
      <c r="A100" s="224" t="s">
        <v>860</v>
      </c>
      <c r="B100" s="230" t="s">
        <v>1107</v>
      </c>
      <c r="C100" s="230" t="s">
        <v>1107</v>
      </c>
      <c r="D100" s="230" t="s">
        <v>1108</v>
      </c>
      <c r="E100" s="230" t="s">
        <v>1107</v>
      </c>
      <c r="F100" s="224" t="s">
        <v>206</v>
      </c>
      <c r="G100" s="225" t="s">
        <v>1109</v>
      </c>
      <c r="H100" s="225" t="s">
        <v>843</v>
      </c>
      <c r="I100" s="222" t="s">
        <v>1012</v>
      </c>
    </row>
    <row r="101" spans="1:9" hidden="1" x14ac:dyDescent="0.2">
      <c r="A101" s="224" t="s">
        <v>860</v>
      </c>
      <c r="B101" s="230" t="s">
        <v>1107</v>
      </c>
      <c r="C101" s="230" t="s">
        <v>1107</v>
      </c>
      <c r="D101" s="230" t="s">
        <v>1110</v>
      </c>
      <c r="E101" s="230" t="s">
        <v>1107</v>
      </c>
      <c r="F101" s="224" t="s">
        <v>206</v>
      </c>
      <c r="G101" s="225" t="s">
        <v>1109</v>
      </c>
      <c r="H101" s="225" t="s">
        <v>843</v>
      </c>
      <c r="I101" s="222" t="s">
        <v>1012</v>
      </c>
    </row>
    <row r="102" spans="1:9" hidden="1" x14ac:dyDescent="0.2">
      <c r="A102" s="224" t="s">
        <v>860</v>
      </c>
      <c r="B102" s="224" t="s">
        <v>1111</v>
      </c>
      <c r="C102" s="224" t="s">
        <v>1111</v>
      </c>
      <c r="D102" s="224" t="s">
        <v>1112</v>
      </c>
      <c r="E102" s="224" t="s">
        <v>1113</v>
      </c>
      <c r="F102" s="224" t="s">
        <v>206</v>
      </c>
      <c r="G102" s="225"/>
      <c r="H102" s="225" t="s">
        <v>843</v>
      </c>
      <c r="I102" s="222" t="s">
        <v>1012</v>
      </c>
    </row>
    <row r="103" spans="1:9" hidden="1" x14ac:dyDescent="0.2">
      <c r="A103" s="224" t="s">
        <v>860</v>
      </c>
      <c r="B103" s="224" t="s">
        <v>1111</v>
      </c>
      <c r="C103" s="224" t="s">
        <v>1114</v>
      </c>
      <c r="D103" s="224"/>
      <c r="E103" s="224" t="s">
        <v>1115</v>
      </c>
      <c r="F103" s="224" t="s">
        <v>206</v>
      </c>
      <c r="G103" s="225"/>
      <c r="H103" s="225" t="s">
        <v>843</v>
      </c>
      <c r="I103" s="222" t="s">
        <v>1012</v>
      </c>
    </row>
    <row r="104" spans="1:9" hidden="1" x14ac:dyDescent="0.2">
      <c r="A104" s="224" t="s">
        <v>860</v>
      </c>
      <c r="B104" s="224" t="s">
        <v>1111</v>
      </c>
      <c r="C104" s="224" t="s">
        <v>1116</v>
      </c>
      <c r="D104" s="224"/>
      <c r="E104" s="224" t="s">
        <v>1117</v>
      </c>
      <c r="F104" s="224" t="s">
        <v>206</v>
      </c>
      <c r="G104" s="225"/>
      <c r="H104" s="225" t="s">
        <v>843</v>
      </c>
      <c r="I104" s="222" t="s">
        <v>1012</v>
      </c>
    </row>
    <row r="105" spans="1:9" hidden="1" x14ac:dyDescent="0.2">
      <c r="A105" s="233" t="s">
        <v>916</v>
      </c>
      <c r="B105" s="233" t="s">
        <v>1118</v>
      </c>
      <c r="C105" s="233" t="s">
        <v>1118</v>
      </c>
      <c r="D105" s="225"/>
      <c r="E105" s="233" t="s">
        <v>1118</v>
      </c>
      <c r="F105" s="227" t="s">
        <v>252</v>
      </c>
      <c r="G105" s="225" t="s">
        <v>1119</v>
      </c>
      <c r="H105" s="227" t="s">
        <v>848</v>
      </c>
      <c r="I105" s="222"/>
    </row>
    <row r="106" spans="1:9" hidden="1" x14ac:dyDescent="0.2">
      <c r="A106" s="504" t="s">
        <v>1120</v>
      </c>
      <c r="B106" s="504" t="s">
        <v>1121</v>
      </c>
      <c r="C106" s="505"/>
      <c r="D106" s="505"/>
      <c r="E106" s="504" t="s">
        <v>1121</v>
      </c>
      <c r="F106" s="506" t="s">
        <v>305</v>
      </c>
      <c r="G106" s="505"/>
      <c r="H106" s="506" t="s">
        <v>848</v>
      </c>
      <c r="I106" s="507" t="s">
        <v>1122</v>
      </c>
    </row>
    <row r="107" spans="1:9" ht="15" x14ac:dyDescent="0.2">
      <c r="A107" s="519"/>
      <c r="B107" s="240"/>
      <c r="C107" s="240"/>
      <c r="D107" s="239"/>
      <c r="E107" s="240"/>
      <c r="F107" s="239"/>
      <c r="H107" s="239"/>
      <c r="I107" s="511"/>
    </row>
    <row r="108" spans="1:9" ht="39" hidden="1" thickBot="1" x14ac:dyDescent="0.25">
      <c r="A108" s="518" t="s">
        <v>1337</v>
      </c>
      <c r="B108" s="508" t="s">
        <v>1125</v>
      </c>
      <c r="C108" s="508" t="s">
        <v>1126</v>
      </c>
      <c r="D108" s="508" t="s">
        <v>1127</v>
      </c>
      <c r="E108" s="508" t="s">
        <v>1128</v>
      </c>
      <c r="F108" s="508" t="s">
        <v>206</v>
      </c>
      <c r="G108" s="509" t="s">
        <v>1129</v>
      </c>
      <c r="H108" s="509" t="s">
        <v>843</v>
      </c>
      <c r="I108" s="510" t="s">
        <v>1130</v>
      </c>
    </row>
    <row r="109" spans="1:9" hidden="1" x14ac:dyDescent="0.2">
      <c r="A109" s="224" t="s">
        <v>860</v>
      </c>
      <c r="B109" s="224" t="s">
        <v>1125</v>
      </c>
      <c r="C109" s="224" t="s">
        <v>1125</v>
      </c>
      <c r="D109" s="224" t="s">
        <v>1131</v>
      </c>
      <c r="E109" s="224" t="s">
        <v>1125</v>
      </c>
      <c r="F109" s="224" t="s">
        <v>206</v>
      </c>
      <c r="G109" s="225" t="s">
        <v>1132</v>
      </c>
      <c r="H109" s="225" t="s">
        <v>843</v>
      </c>
      <c r="I109" s="222"/>
    </row>
    <row r="110" spans="1:9" ht="38.25" hidden="1" x14ac:dyDescent="0.2">
      <c r="A110" s="224" t="s">
        <v>860</v>
      </c>
      <c r="B110" s="224" t="s">
        <v>1125</v>
      </c>
      <c r="C110" s="224" t="s">
        <v>1125</v>
      </c>
      <c r="D110" s="224" t="s">
        <v>1133</v>
      </c>
      <c r="E110" s="224" t="s">
        <v>1125</v>
      </c>
      <c r="F110" s="224" t="s">
        <v>206</v>
      </c>
      <c r="G110" s="225" t="s">
        <v>1132</v>
      </c>
      <c r="H110" s="225" t="s">
        <v>843</v>
      </c>
      <c r="I110" s="245" t="s">
        <v>1130</v>
      </c>
    </row>
    <row r="111" spans="1:9" hidden="1" x14ac:dyDescent="0.2">
      <c r="A111" s="224" t="s">
        <v>860</v>
      </c>
      <c r="B111" s="224" t="s">
        <v>1125</v>
      </c>
      <c r="C111" s="224" t="s">
        <v>1125</v>
      </c>
      <c r="D111" s="224" t="s">
        <v>1134</v>
      </c>
      <c r="E111" s="224" t="s">
        <v>1125</v>
      </c>
      <c r="F111" s="224" t="s">
        <v>206</v>
      </c>
      <c r="G111" s="225" t="s">
        <v>1132</v>
      </c>
      <c r="H111" s="225" t="s">
        <v>843</v>
      </c>
      <c r="I111" s="222"/>
    </row>
    <row r="112" spans="1:9" hidden="1" x14ac:dyDescent="0.2">
      <c r="A112" s="224" t="s">
        <v>860</v>
      </c>
      <c r="B112" s="224" t="s">
        <v>1135</v>
      </c>
      <c r="C112" s="224" t="s">
        <v>1136</v>
      </c>
      <c r="D112" s="224" t="s">
        <v>1137</v>
      </c>
      <c r="E112" s="224" t="s">
        <v>1138</v>
      </c>
      <c r="F112" s="224" t="s">
        <v>206</v>
      </c>
      <c r="G112" s="225" t="s">
        <v>1139</v>
      </c>
      <c r="H112" s="225" t="s">
        <v>843</v>
      </c>
      <c r="I112" s="222"/>
    </row>
    <row r="113" spans="1:9" hidden="1" x14ac:dyDescent="0.2">
      <c r="A113" s="224" t="s">
        <v>860</v>
      </c>
      <c r="B113" s="224" t="s">
        <v>1135</v>
      </c>
      <c r="C113" s="224" t="s">
        <v>1140</v>
      </c>
      <c r="D113" s="224"/>
      <c r="E113" s="224" t="s">
        <v>1141</v>
      </c>
      <c r="F113" s="224" t="s">
        <v>206</v>
      </c>
      <c r="G113" s="225"/>
      <c r="H113" s="225" t="s">
        <v>843</v>
      </c>
      <c r="I113" s="222"/>
    </row>
    <row r="114" spans="1:9" hidden="1" x14ac:dyDescent="0.2">
      <c r="A114" s="224" t="s">
        <v>860</v>
      </c>
      <c r="B114" s="224" t="s">
        <v>1135</v>
      </c>
      <c r="C114" s="224" t="s">
        <v>1142</v>
      </c>
      <c r="D114" s="224"/>
      <c r="E114" s="224" t="s">
        <v>205</v>
      </c>
      <c r="F114" s="224" t="s">
        <v>206</v>
      </c>
      <c r="G114" s="225"/>
      <c r="H114" s="225" t="s">
        <v>843</v>
      </c>
      <c r="I114" s="222"/>
    </row>
    <row r="115" spans="1:9" hidden="1" x14ac:dyDescent="0.2">
      <c r="A115" s="224" t="s">
        <v>860</v>
      </c>
      <c r="B115" s="224" t="s">
        <v>1135</v>
      </c>
      <c r="C115" s="224" t="s">
        <v>1144</v>
      </c>
      <c r="D115" s="224"/>
      <c r="E115" s="224" t="s">
        <v>1145</v>
      </c>
      <c r="F115" s="224" t="s">
        <v>206</v>
      </c>
      <c r="G115" s="225"/>
      <c r="H115" s="225" t="s">
        <v>843</v>
      </c>
      <c r="I115" s="222"/>
    </row>
    <row r="116" spans="1:9" hidden="1" x14ac:dyDescent="0.2">
      <c r="A116" s="224" t="s">
        <v>860</v>
      </c>
      <c r="B116" s="224" t="s">
        <v>1135</v>
      </c>
      <c r="C116" s="224" t="s">
        <v>1146</v>
      </c>
      <c r="D116" s="224"/>
      <c r="E116" s="224" t="s">
        <v>1147</v>
      </c>
      <c r="F116" s="224" t="s">
        <v>206</v>
      </c>
      <c r="G116" s="225"/>
      <c r="H116" s="225" t="s">
        <v>843</v>
      </c>
      <c r="I116" s="222"/>
    </row>
    <row r="117" spans="1:9" ht="38.25" hidden="1" x14ac:dyDescent="0.2">
      <c r="A117" s="231" t="s">
        <v>895</v>
      </c>
      <c r="B117" s="231" t="s">
        <v>1148</v>
      </c>
      <c r="C117" s="225"/>
      <c r="D117" s="225"/>
      <c r="E117" s="231" t="s">
        <v>1148</v>
      </c>
      <c r="F117" s="227" t="s">
        <v>305</v>
      </c>
      <c r="G117" s="225"/>
      <c r="H117" s="227" t="s">
        <v>848</v>
      </c>
      <c r="I117" s="222" t="s">
        <v>897</v>
      </c>
    </row>
    <row r="118" spans="1:9" ht="51" hidden="1" x14ac:dyDescent="0.2">
      <c r="A118" s="225"/>
      <c r="B118" s="225"/>
      <c r="C118" s="225" t="s">
        <v>189</v>
      </c>
      <c r="D118" s="225"/>
      <c r="E118" s="225" t="s">
        <v>189</v>
      </c>
      <c r="F118" s="225" t="s">
        <v>1149</v>
      </c>
      <c r="G118" s="225" t="s">
        <v>190</v>
      </c>
      <c r="H118" s="225" t="s">
        <v>848</v>
      </c>
      <c r="I118" s="222" t="s">
        <v>1150</v>
      </c>
    </row>
    <row r="119" spans="1:9" hidden="1" x14ac:dyDescent="0.2">
      <c r="A119" s="225"/>
      <c r="B119" s="225"/>
      <c r="C119" s="225" t="s">
        <v>1151</v>
      </c>
      <c r="D119" s="225"/>
      <c r="E119" s="225" t="s">
        <v>1151</v>
      </c>
      <c r="F119" s="225" t="s">
        <v>1149</v>
      </c>
      <c r="G119" s="225" t="s">
        <v>1152</v>
      </c>
      <c r="H119" s="225" t="s">
        <v>843</v>
      </c>
      <c r="I119" s="222"/>
    </row>
    <row r="120" spans="1:9" ht="63.75" hidden="1" x14ac:dyDescent="0.2">
      <c r="A120" s="225"/>
      <c r="B120" s="225"/>
      <c r="C120" s="225" t="s">
        <v>252</v>
      </c>
      <c r="D120" s="225"/>
      <c r="E120" s="225" t="s">
        <v>252</v>
      </c>
      <c r="F120" s="225" t="s">
        <v>1149</v>
      </c>
      <c r="G120" s="225" t="s">
        <v>1153</v>
      </c>
      <c r="H120" s="225" t="s">
        <v>848</v>
      </c>
      <c r="I120" s="222" t="s">
        <v>1154</v>
      </c>
    </row>
    <row r="121" spans="1:9" ht="51" hidden="1" x14ac:dyDescent="0.2">
      <c r="A121" s="225"/>
      <c r="B121" s="225"/>
      <c r="C121" s="225" t="s">
        <v>183</v>
      </c>
      <c r="D121" s="225"/>
      <c r="E121" s="225" t="s">
        <v>183</v>
      </c>
      <c r="F121" s="225" t="s">
        <v>1149</v>
      </c>
      <c r="G121" s="225" t="s">
        <v>319</v>
      </c>
      <c r="H121" s="225" t="s">
        <v>848</v>
      </c>
      <c r="I121" s="228" t="s">
        <v>854</v>
      </c>
    </row>
    <row r="122" spans="1:9" hidden="1" x14ac:dyDescent="0.2">
      <c r="A122" s="225"/>
      <c r="B122" s="225"/>
      <c r="C122" s="225" t="s">
        <v>1155</v>
      </c>
      <c r="D122" s="225"/>
      <c r="E122" s="225" t="s">
        <v>1155</v>
      </c>
      <c r="F122" s="225" t="s">
        <v>227</v>
      </c>
      <c r="G122" s="225" t="s">
        <v>323</v>
      </c>
      <c r="H122" s="225" t="s">
        <v>843</v>
      </c>
      <c r="I122" s="222"/>
    </row>
    <row r="123" spans="1:9" ht="38.25" hidden="1" x14ac:dyDescent="0.2">
      <c r="A123" s="225"/>
      <c r="B123" s="225"/>
      <c r="C123" s="225" t="s">
        <v>305</v>
      </c>
      <c r="D123" s="225"/>
      <c r="E123" s="225" t="s">
        <v>305</v>
      </c>
      <c r="F123" s="225" t="s">
        <v>1149</v>
      </c>
      <c r="G123" s="225" t="s">
        <v>306</v>
      </c>
      <c r="H123" s="225" t="s">
        <v>848</v>
      </c>
      <c r="I123" s="222" t="s">
        <v>897</v>
      </c>
    </row>
    <row r="124" spans="1:9" ht="51" hidden="1" x14ac:dyDescent="0.2">
      <c r="A124" s="225"/>
      <c r="B124" s="225"/>
      <c r="C124" s="225" t="s">
        <v>847</v>
      </c>
      <c r="D124" s="225"/>
      <c r="E124" s="225" t="s">
        <v>847</v>
      </c>
      <c r="F124" s="225" t="s">
        <v>1149</v>
      </c>
      <c r="G124" s="225" t="s">
        <v>1156</v>
      </c>
      <c r="H124" s="225" t="s">
        <v>848</v>
      </c>
      <c r="I124" s="228" t="s">
        <v>849</v>
      </c>
    </row>
    <row r="125" spans="1:9" ht="25.5" hidden="1" x14ac:dyDescent="0.2">
      <c r="A125" s="225"/>
      <c r="B125" s="225"/>
      <c r="C125" s="225" t="s">
        <v>359</v>
      </c>
      <c r="D125" s="225"/>
      <c r="E125" s="225" t="s">
        <v>359</v>
      </c>
      <c r="F125" s="225" t="s">
        <v>1149</v>
      </c>
      <c r="G125" s="225" t="s">
        <v>360</v>
      </c>
      <c r="H125" s="225" t="s">
        <v>843</v>
      </c>
      <c r="I125" s="222" t="s">
        <v>1157</v>
      </c>
    </row>
    <row r="126" spans="1:9" ht="13.5" hidden="1" thickBot="1" x14ac:dyDescent="0.25">
      <c r="A126" s="225"/>
      <c r="B126" s="225"/>
      <c r="C126" s="225" t="s">
        <v>366</v>
      </c>
      <c r="D126" s="225"/>
      <c r="E126" s="225" t="s">
        <v>366</v>
      </c>
      <c r="F126" s="225" t="s">
        <v>1149</v>
      </c>
      <c r="G126" s="225" t="s">
        <v>367</v>
      </c>
      <c r="H126" s="225" t="s">
        <v>843</v>
      </c>
      <c r="I126" s="222"/>
    </row>
    <row r="127" spans="1:9" s="700" customFormat="1" ht="15" x14ac:dyDescent="0.2">
      <c r="A127" s="698" t="s">
        <v>1338</v>
      </c>
      <c r="B127" s="699"/>
      <c r="C127" s="699"/>
      <c r="D127" s="699"/>
      <c r="E127" s="699"/>
      <c r="F127" s="631"/>
      <c r="G127" s="631"/>
      <c r="I127" s="701"/>
    </row>
    <row r="128" spans="1:9" ht="24" customHeight="1" x14ac:dyDescent="0.2">
      <c r="A128" s="518" t="s">
        <v>1339</v>
      </c>
      <c r="B128"/>
      <c r="C128"/>
      <c r="D128"/>
      <c r="E128"/>
      <c r="F128"/>
      <c r="G128"/>
    </row>
    <row r="130" spans="1:7" ht="15" x14ac:dyDescent="0.2">
      <c r="A130" s="519" t="s">
        <v>1340</v>
      </c>
      <c r="B130"/>
      <c r="C130"/>
      <c r="D130"/>
      <c r="E130"/>
      <c r="F130"/>
      <c r="G130"/>
    </row>
    <row r="131" spans="1:7" ht="15.75" thickBot="1" x14ac:dyDescent="0.25">
      <c r="A131" s="518"/>
      <c r="B131"/>
      <c r="C131"/>
      <c r="D131"/>
      <c r="E131"/>
      <c r="F131"/>
      <c r="G131"/>
    </row>
    <row r="132" spans="1:7" ht="15.75" thickBot="1" x14ac:dyDescent="0.25">
      <c r="A132" s="583" t="s">
        <v>1341</v>
      </c>
      <c r="B132" s="537">
        <v>1</v>
      </c>
      <c r="C132" s="537">
        <v>2</v>
      </c>
      <c r="D132" s="512">
        <v>3</v>
      </c>
      <c r="E132" s="537">
        <v>4</v>
      </c>
      <c r="F132" s="537">
        <v>5</v>
      </c>
      <c r="G132" s="512" t="s">
        <v>1342</v>
      </c>
    </row>
    <row r="133" spans="1:7" ht="15.75" thickBot="1" x14ac:dyDescent="0.25">
      <c r="A133" s="513" t="s">
        <v>1343</v>
      </c>
      <c r="B133" s="514" t="s">
        <v>1344</v>
      </c>
      <c r="C133" s="514" t="s">
        <v>1345</v>
      </c>
      <c r="D133" s="515"/>
      <c r="E133" s="514"/>
      <c r="F133" s="514"/>
      <c r="G133" s="516"/>
    </row>
    <row r="134" spans="1:7" ht="15.75" thickBot="1" x14ac:dyDescent="0.25">
      <c r="A134" s="513" t="s">
        <v>1346</v>
      </c>
      <c r="B134" s="514" t="s">
        <v>1344</v>
      </c>
      <c r="C134" s="514" t="s">
        <v>1345</v>
      </c>
      <c r="D134" s="515"/>
      <c r="E134" s="514"/>
      <c r="F134" s="514"/>
      <c r="G134" s="516"/>
    </row>
    <row r="135" spans="1:7" ht="45.75" thickBot="1" x14ac:dyDescent="0.25">
      <c r="A135" s="513" t="s">
        <v>1347</v>
      </c>
      <c r="B135" s="542" t="s">
        <v>1345</v>
      </c>
      <c r="C135" s="514" t="s">
        <v>1344</v>
      </c>
      <c r="D135" s="515" t="s">
        <v>1348</v>
      </c>
      <c r="E135" s="514"/>
      <c r="F135" s="517"/>
      <c r="G135" s="515" t="s">
        <v>1349</v>
      </c>
    </row>
    <row r="136" spans="1:7" ht="45.75" thickBot="1" x14ac:dyDescent="0.25">
      <c r="A136" s="513" t="s">
        <v>1350</v>
      </c>
      <c r="B136" s="514" t="s">
        <v>1351</v>
      </c>
      <c r="C136" s="514"/>
      <c r="D136" s="516"/>
      <c r="E136" s="514"/>
      <c r="F136" s="517"/>
      <c r="G136" s="515" t="s">
        <v>1352</v>
      </c>
    </row>
    <row r="137" spans="1:7" ht="15.75" thickBot="1" x14ac:dyDescent="0.25">
      <c r="A137" s="513" t="s">
        <v>1353</v>
      </c>
      <c r="B137" s="542" t="s">
        <v>1345</v>
      </c>
      <c r="C137" s="514" t="s">
        <v>1354</v>
      </c>
      <c r="D137" s="515" t="s">
        <v>1351</v>
      </c>
      <c r="E137" s="514" t="s">
        <v>1344</v>
      </c>
      <c r="F137" s="517"/>
      <c r="G137" s="516"/>
    </row>
    <row r="138" spans="1:7" ht="15.75" thickBot="1" x14ac:dyDescent="0.25">
      <c r="A138" s="513" t="s">
        <v>1355</v>
      </c>
      <c r="B138" s="514" t="s">
        <v>1344</v>
      </c>
      <c r="C138" s="514" t="s">
        <v>1351</v>
      </c>
      <c r="D138" s="515"/>
      <c r="E138" s="514"/>
      <c r="F138" s="514"/>
      <c r="G138" s="516"/>
    </row>
    <row r="139" spans="1:7" ht="15.75" thickBot="1" x14ac:dyDescent="0.25">
      <c r="A139" s="513" t="s">
        <v>1356</v>
      </c>
      <c r="B139" s="514" t="s">
        <v>1345</v>
      </c>
      <c r="C139" s="514" t="s">
        <v>1354</v>
      </c>
      <c r="D139" s="515" t="s">
        <v>1344</v>
      </c>
      <c r="E139" s="514" t="s">
        <v>1351</v>
      </c>
      <c r="F139" s="517"/>
      <c r="G139" s="516"/>
    </row>
    <row r="140" spans="1:7" ht="15.75" thickBot="1" x14ac:dyDescent="0.25">
      <c r="A140" s="513" t="s">
        <v>1357</v>
      </c>
      <c r="B140" s="514" t="s">
        <v>1345</v>
      </c>
      <c r="C140" s="514" t="s">
        <v>1344</v>
      </c>
      <c r="D140" s="515" t="s">
        <v>1348</v>
      </c>
      <c r="E140" s="514" t="s">
        <v>1351</v>
      </c>
      <c r="F140" s="514"/>
      <c r="G140" s="516"/>
    </row>
    <row r="141" spans="1:7" ht="15.75" thickBot="1" x14ac:dyDescent="0.25">
      <c r="A141" s="513" t="s">
        <v>1358</v>
      </c>
      <c r="B141" s="514" t="s">
        <v>1345</v>
      </c>
      <c r="C141" s="514" t="s">
        <v>1359</v>
      </c>
      <c r="D141" s="515" t="s">
        <v>1360</v>
      </c>
      <c r="E141" s="514" t="s">
        <v>1348</v>
      </c>
      <c r="F141" s="517"/>
      <c r="G141" s="516"/>
    </row>
    <row r="142" spans="1:7" ht="15.75" thickBot="1" x14ac:dyDescent="0.25">
      <c r="A142" s="513" t="s">
        <v>1361</v>
      </c>
      <c r="B142" s="514" t="s">
        <v>1345</v>
      </c>
      <c r="C142" s="514" t="s">
        <v>1348</v>
      </c>
      <c r="D142" s="516"/>
      <c r="E142" s="514"/>
      <c r="F142" s="517"/>
      <c r="G142" s="516"/>
    </row>
    <row r="143" spans="1:7" ht="45.75" thickBot="1" x14ac:dyDescent="0.25">
      <c r="A143" s="513" t="s">
        <v>1362</v>
      </c>
      <c r="B143" s="514" t="s">
        <v>1345</v>
      </c>
      <c r="C143" s="514" t="s">
        <v>1363</v>
      </c>
      <c r="D143" s="515" t="s">
        <v>1348</v>
      </c>
      <c r="E143" s="514" t="s">
        <v>1344</v>
      </c>
      <c r="F143" s="514"/>
      <c r="G143" s="515" t="s">
        <v>1349</v>
      </c>
    </row>
    <row r="144" spans="1:7" ht="15.75" thickBot="1" x14ac:dyDescent="0.25">
      <c r="A144" s="513" t="s">
        <v>1364</v>
      </c>
      <c r="B144" s="514" t="s">
        <v>1365</v>
      </c>
      <c r="C144" s="514"/>
      <c r="D144" s="515"/>
      <c r="E144" s="514"/>
      <c r="F144" s="514"/>
      <c r="G144" s="515"/>
    </row>
    <row r="145" spans="1:7" ht="90.75" thickBot="1" x14ac:dyDescent="0.25">
      <c r="A145" s="513" t="s">
        <v>1366</v>
      </c>
      <c r="B145" s="514" t="s">
        <v>1367</v>
      </c>
      <c r="C145" s="514" t="s">
        <v>1368</v>
      </c>
      <c r="D145" s="515" t="s">
        <v>1369</v>
      </c>
      <c r="E145" s="514" t="s">
        <v>1344</v>
      </c>
      <c r="F145" s="517"/>
      <c r="G145" s="515" t="s">
        <v>1370</v>
      </c>
    </row>
    <row r="146" spans="1:7" ht="15.75" thickBot="1" x14ac:dyDescent="0.25">
      <c r="A146" s="513" t="s">
        <v>1371</v>
      </c>
      <c r="B146" s="514" t="s">
        <v>1344</v>
      </c>
      <c r="C146" s="514" t="s">
        <v>1351</v>
      </c>
      <c r="D146" s="515"/>
      <c r="E146" s="514"/>
      <c r="F146" s="514"/>
      <c r="G146" s="515"/>
    </row>
    <row r="147" spans="1:7" ht="15.75" thickBot="1" x14ac:dyDescent="0.25">
      <c r="A147" s="513" t="s">
        <v>1372</v>
      </c>
      <c r="B147" s="514" t="s">
        <v>1367</v>
      </c>
      <c r="C147" s="517"/>
      <c r="D147" s="515"/>
      <c r="E147" s="514"/>
      <c r="F147" s="514"/>
      <c r="G147" s="515"/>
    </row>
    <row r="148" spans="1:7" ht="15.75" thickBot="1" x14ac:dyDescent="0.25">
      <c r="A148" s="513" t="s">
        <v>1373</v>
      </c>
      <c r="B148" s="542" t="s">
        <v>1367</v>
      </c>
      <c r="C148" s="514" t="s">
        <v>1368</v>
      </c>
      <c r="D148" s="515" t="s">
        <v>1344</v>
      </c>
      <c r="E148" s="514" t="s">
        <v>1348</v>
      </c>
      <c r="F148" s="514"/>
      <c r="G148" s="515"/>
    </row>
    <row r="149" spans="1:7" ht="15.75" thickBot="1" x14ac:dyDescent="0.25">
      <c r="A149" s="513" t="s">
        <v>1374</v>
      </c>
      <c r="B149" s="514" t="s">
        <v>1367</v>
      </c>
      <c r="C149" s="514"/>
      <c r="D149" s="515"/>
      <c r="E149" s="514"/>
      <c r="F149" s="514"/>
      <c r="G149" s="515"/>
    </row>
    <row r="150" spans="1:7" ht="15.75" thickBot="1" x14ac:dyDescent="0.25">
      <c r="A150" s="513" t="s">
        <v>1375</v>
      </c>
      <c r="B150" s="514" t="s">
        <v>1367</v>
      </c>
      <c r="C150" s="517"/>
      <c r="D150" s="515"/>
      <c r="E150" s="514"/>
      <c r="F150" s="514"/>
      <c r="G150" s="515"/>
    </row>
    <row r="151" spans="1:7" ht="15.75" thickBot="1" x14ac:dyDescent="0.25">
      <c r="A151" s="513" t="s">
        <v>1376</v>
      </c>
      <c r="B151" s="514" t="s">
        <v>1368</v>
      </c>
      <c r="C151" s="514" t="s">
        <v>1344</v>
      </c>
      <c r="D151" s="515"/>
      <c r="E151" s="514"/>
      <c r="F151" s="517"/>
      <c r="G151" s="515"/>
    </row>
    <row r="152" spans="1:7" ht="15.75" thickBot="1" x14ac:dyDescent="0.25">
      <c r="A152" s="513" t="s">
        <v>1374</v>
      </c>
      <c r="B152" s="514" t="s">
        <v>1367</v>
      </c>
      <c r="C152" s="514"/>
      <c r="D152" s="515"/>
      <c r="E152" s="514"/>
      <c r="F152" s="514"/>
      <c r="G152" s="515"/>
    </row>
    <row r="153" spans="1:7" ht="15.75" thickBot="1" x14ac:dyDescent="0.25">
      <c r="A153" s="513" t="s">
        <v>1375</v>
      </c>
      <c r="B153" s="514" t="s">
        <v>1367</v>
      </c>
      <c r="C153" s="517"/>
      <c r="D153" s="515"/>
      <c r="E153" s="514"/>
      <c r="F153" s="514"/>
      <c r="G153" s="515"/>
    </row>
    <row r="154" spans="1:7" ht="15.75" thickBot="1" x14ac:dyDescent="0.25">
      <c r="A154" s="513" t="s">
        <v>1376</v>
      </c>
      <c r="B154" s="514" t="s">
        <v>1368</v>
      </c>
      <c r="C154" s="514" t="s">
        <v>1344</v>
      </c>
      <c r="D154" s="515"/>
      <c r="E154" s="514"/>
      <c r="F154" s="517"/>
      <c r="G154" s="515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a77d32b2630035eb0ec1372d9e0ddd2e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0eb9752c928c76052608f399c6dc5a46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D2BF6-D59A-4EB6-843C-6EB2CF280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b0945-f78d-45f4-960f-e8ba22bdeae1"/>
    <ds:schemaRef ds:uri="dc967d59-c0d0-4bb8-a8eb-088d0cd25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31258A-D012-483F-BFEE-90588526975B}">
  <ds:schemaRefs>
    <ds:schemaRef ds:uri="http://www.w3.org/XML/1998/namespace"/>
    <ds:schemaRef ds:uri="dc967d59-c0d0-4bb8-a8eb-088d0cd25af8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535b0945-f78d-45f4-960f-e8ba22bdeae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0A3A9F2-06A9-49F8-AA24-F3C4A7B4E3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11</vt:i4>
      </vt:variant>
    </vt:vector>
  </HeadingPairs>
  <TitlesOfParts>
    <vt:vector size="63" baseType="lpstr">
      <vt:lpstr>ROUTING</vt:lpstr>
      <vt:lpstr>HOME</vt:lpstr>
      <vt:lpstr>BENGAL</vt:lpstr>
      <vt:lpstr>BURMA</vt:lpstr>
      <vt:lpstr>DOLPHIN</vt:lpstr>
      <vt:lpstr>CHINA PORT TERMINAL</vt:lpstr>
      <vt:lpstr>HCM</vt:lpstr>
      <vt:lpstr>THAI (SERVICE CLOSURE)</vt:lpstr>
      <vt:lpstr>OUTSIDE FEEDER</vt:lpstr>
      <vt:lpstr>PRD PORTS</vt:lpstr>
      <vt:lpstr>TH IMPORT SERVICE</vt:lpstr>
      <vt:lpstr>KAGUYA</vt:lpstr>
      <vt:lpstr>LANG CO</vt:lpstr>
      <vt:lpstr>ORCHID</vt:lpstr>
      <vt:lpstr> ORIGAMI</vt:lpstr>
      <vt:lpstr>PERTIWI</vt:lpstr>
      <vt:lpstr>SEAGULL</vt:lpstr>
      <vt:lpstr>NEW JAVA EX 1 &amp; 3</vt:lpstr>
      <vt:lpstr>SEAHORSE</vt:lpstr>
      <vt:lpstr>SHAPLA</vt:lpstr>
      <vt:lpstr>GOLDEN HORN</vt:lpstr>
      <vt:lpstr>ALBATROS</vt:lpstr>
      <vt:lpstr>EMERALD</vt:lpstr>
      <vt:lpstr>GRIFFIN</vt:lpstr>
      <vt:lpstr>NEW KIWI</vt:lpstr>
      <vt:lpstr>JADE EAST</vt:lpstr>
      <vt:lpstr>PHOENIX EAST</vt:lpstr>
      <vt:lpstr>IPANEMA</vt:lpstr>
      <vt:lpstr>SENTOSA SHIKA</vt:lpstr>
      <vt:lpstr>NEW MALACCA EX</vt:lpstr>
      <vt:lpstr>MALYNDO</vt:lpstr>
      <vt:lpstr>IN3</vt:lpstr>
      <vt:lpstr>IA3</vt:lpstr>
      <vt:lpstr>DRAGON</vt:lpstr>
      <vt:lpstr>KAMCHATKA</vt:lpstr>
      <vt:lpstr>LION</vt:lpstr>
      <vt:lpstr>SWAN</vt:lpstr>
      <vt:lpstr>SHOGUN</vt:lpstr>
      <vt:lpstr>AMERICA</vt:lpstr>
      <vt:lpstr>EMPIRE</vt:lpstr>
      <vt:lpstr>LION-JAGUAR</vt:lpstr>
      <vt:lpstr>RELAY SERVICE </vt:lpstr>
      <vt:lpstr>JAGUAR</vt:lpstr>
      <vt:lpstr>INGWE</vt:lpstr>
      <vt:lpstr>AFRICA</vt:lpstr>
      <vt:lpstr>AMERICA E</vt:lpstr>
      <vt:lpstr>INTRA-ASIA NETWORK UPGRADE </vt:lpstr>
      <vt:lpstr>MEKONG SVC</vt:lpstr>
      <vt:lpstr>SILK</vt:lpstr>
      <vt:lpstr>AFRICA EX</vt:lpstr>
      <vt:lpstr>TIGER EAST</vt:lpstr>
      <vt:lpstr>SIHANOUKVILLE</vt:lpstr>
      <vt:lpstr>BENGAL!Print_Area</vt:lpstr>
      <vt:lpstr>BURMA!Print_Area</vt:lpstr>
      <vt:lpstr>DOLPHIN!Print_Area</vt:lpstr>
      <vt:lpstr>HOME!Print_Area</vt:lpstr>
      <vt:lpstr>MALYNDO!Print_Area</vt:lpstr>
      <vt:lpstr>'NEW JAVA EX 1 &amp; 3'!Print_Area</vt:lpstr>
      <vt:lpstr>'NEW MALACCA EX'!Print_Area</vt:lpstr>
      <vt:lpstr>ORCHID!Print_Area</vt:lpstr>
      <vt:lpstr>PERTIWI!Print_Area</vt:lpstr>
      <vt:lpstr>SHAPLA!Print_Area</vt:lpstr>
      <vt:lpstr>SWAN!Print_Area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Noor Afnindah (MSC Singapore)</cp:lastModifiedBy>
  <cp:revision/>
  <dcterms:created xsi:type="dcterms:W3CDTF">2016-08-18T06:15:07Z</dcterms:created>
  <dcterms:modified xsi:type="dcterms:W3CDTF">2024-10-15T01:26:45Z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